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7KWILHE\Desktop\"/>
    </mc:Choice>
  </mc:AlternateContent>
  <xr:revisionPtr revIDLastSave="0" documentId="13_ncr:1_{AF1E5F55-2A5B-49B1-9AA1-3745285A1A23}" xr6:coauthVersionLast="47" xr6:coauthVersionMax="47" xr10:uidLastSave="{00000000-0000-0000-0000-000000000000}"/>
  <bookViews>
    <workbookView xWindow="-108" yWindow="-108" windowWidth="23256" windowHeight="12576" tabRatio="773" xr2:uid="{7FEB3F25-319B-4BA4-8D58-023DCEF7722E}"/>
  </bookViews>
  <sheets>
    <sheet name="Monthly Overview" sheetId="1" r:id="rId1"/>
    <sheet name="Jan 22" sheetId="17" r:id="rId2"/>
    <sheet name="Feb 22" sheetId="22" r:id="rId3"/>
  </sheets>
  <definedNames>
    <definedName name="_xlnm._FilterDatabase" localSheetId="2" hidden="1">'Feb 22'!$F$16:$J$45</definedName>
    <definedName name="_xlnm._FilterDatabase" localSheetId="1" hidden="1">'Jan 22'!$F$16:$J$45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2" l="1"/>
  <c r="I12" i="22"/>
  <c r="I11" i="22"/>
  <c r="I10" i="22"/>
  <c r="I9" i="22"/>
  <c r="I8" i="22"/>
  <c r="I7" i="22"/>
  <c r="I6" i="22"/>
  <c r="I5" i="22"/>
  <c r="I4" i="22"/>
  <c r="G3" i="22"/>
  <c r="R27" i="1"/>
  <c r="I3" i="22" l="1"/>
  <c r="M5" i="1" l="1"/>
  <c r="I13" i="17" l="1"/>
  <c r="I12" i="17"/>
  <c r="I11" i="17"/>
  <c r="I10" i="17"/>
  <c r="I9" i="17"/>
  <c r="I8" i="17"/>
  <c r="I7" i="17"/>
  <c r="I6" i="17"/>
  <c r="I5" i="17"/>
  <c r="I4" i="17"/>
  <c r="G3" i="17"/>
  <c r="I3" i="17" l="1"/>
  <c r="G27" i="1" l="1"/>
  <c r="M19" i="1"/>
  <c r="B19" i="1"/>
  <c r="M13" i="1"/>
  <c r="B13" i="1"/>
  <c r="B5" i="1"/>
</calcChain>
</file>

<file path=xl/sharedStrings.xml><?xml version="1.0" encoding="utf-8"?>
<sst xmlns="http://schemas.openxmlformats.org/spreadsheetml/2006/main" count="307" uniqueCount="149">
  <si>
    <t>Rent</t>
  </si>
  <si>
    <t>Car</t>
  </si>
  <si>
    <t>Insurance</t>
  </si>
  <si>
    <t>Gas</t>
  </si>
  <si>
    <t>Student Loans</t>
  </si>
  <si>
    <t>Phone</t>
  </si>
  <si>
    <t>TOTAL</t>
  </si>
  <si>
    <t>Internet</t>
  </si>
  <si>
    <t>CHAOS Membership</t>
  </si>
  <si>
    <t>Spotify</t>
  </si>
  <si>
    <t>*Interest*</t>
  </si>
  <si>
    <t>Monthly Income</t>
  </si>
  <si>
    <t>Restaurants</t>
  </si>
  <si>
    <t>Saving</t>
  </si>
  <si>
    <t>Activities/ Hobbies</t>
  </si>
  <si>
    <t>Groceries</t>
  </si>
  <si>
    <t>Date</t>
  </si>
  <si>
    <t>Category</t>
  </si>
  <si>
    <t>Hobby</t>
  </si>
  <si>
    <t>Bars</t>
  </si>
  <si>
    <t>Entertainment</t>
  </si>
  <si>
    <t>Hobbies</t>
  </si>
  <si>
    <t>Budget</t>
  </si>
  <si>
    <t>Spent</t>
  </si>
  <si>
    <t>Day</t>
  </si>
  <si>
    <t>START OF MONTH</t>
  </si>
  <si>
    <t>Checking</t>
  </si>
  <si>
    <t>Fixed Costs</t>
  </si>
  <si>
    <t>Budgets</t>
  </si>
  <si>
    <t>Expense Description</t>
  </si>
  <si>
    <t>Ride Share</t>
  </si>
  <si>
    <t>Sling</t>
  </si>
  <si>
    <t>OTHER</t>
  </si>
  <si>
    <t>Monthly Subcriptions</t>
  </si>
  <si>
    <t>Travel</t>
  </si>
  <si>
    <t>Pre-Loan</t>
  </si>
  <si>
    <t>Amazon Prime + TV</t>
  </si>
  <si>
    <t>Amazon Prime +TV</t>
  </si>
  <si>
    <t>Renters Insurance</t>
  </si>
  <si>
    <t>Loan</t>
  </si>
  <si>
    <t>Other Expenses</t>
  </si>
  <si>
    <t>Haircut</t>
  </si>
  <si>
    <t>1st</t>
  </si>
  <si>
    <t>15th</t>
  </si>
  <si>
    <t>16th</t>
  </si>
  <si>
    <t>9th</t>
  </si>
  <si>
    <t>10th</t>
  </si>
  <si>
    <t>MONTHLY BREAKDOWN + BUDGETS</t>
  </si>
  <si>
    <t xml:space="preserve">Date </t>
  </si>
  <si>
    <t>Amount</t>
  </si>
  <si>
    <t xml:space="preserve">Monthly Income
(salary only) </t>
  </si>
  <si>
    <t>Repayment to Dad</t>
  </si>
  <si>
    <t>blackhawks w/ Katy</t>
  </si>
  <si>
    <t>entertainment</t>
  </si>
  <si>
    <t>big grocery trip</t>
  </si>
  <si>
    <t>Paramount+</t>
  </si>
  <si>
    <t>BONUS (post-tax)</t>
  </si>
  <si>
    <t>Disney Tickets</t>
  </si>
  <si>
    <t>Flights for Disney</t>
  </si>
  <si>
    <t>travel</t>
  </si>
  <si>
    <t>Universal tickets</t>
  </si>
  <si>
    <t>Cost</t>
  </si>
  <si>
    <t>subway lunch</t>
  </si>
  <si>
    <t>taco bell dinner</t>
  </si>
  <si>
    <t>Dominion Subscription</t>
  </si>
  <si>
    <t>Roost Chicken</t>
  </si>
  <si>
    <t>chick fil a</t>
  </si>
  <si>
    <t>best buy batteries</t>
  </si>
  <si>
    <t>jewel sloppy joes and jambalaya and coffee</t>
  </si>
  <si>
    <t>Starbucks orlando</t>
  </si>
  <si>
    <t>Uber from Universal to airport</t>
  </si>
  <si>
    <t>NBC Sport Grill</t>
  </si>
  <si>
    <t>Krusty Burger</t>
  </si>
  <si>
    <t>Moes Tavern</t>
  </si>
  <si>
    <t>Uber from Hotel to Universal</t>
  </si>
  <si>
    <t>Disney Nomad Lounge</t>
  </si>
  <si>
    <t>Yak and Yeti</t>
  </si>
  <si>
    <t>Pizza Hut</t>
  </si>
  <si>
    <t>The Burger Digs</t>
  </si>
  <si>
    <t>Taxi from Airport to Hotel</t>
  </si>
  <si>
    <t>PorkChop old fashioned</t>
  </si>
  <si>
    <t>Puerto Rico Bio tour</t>
  </si>
  <si>
    <t>Torture Museum</t>
  </si>
  <si>
    <t>Little Joes bar</t>
  </si>
  <si>
    <t>Butterfly sushi</t>
  </si>
  <si>
    <t>CH Distillery</t>
  </si>
  <si>
    <t>Tickets to blackhawks</t>
  </si>
  <si>
    <t>Lou Malnatis</t>
  </si>
  <si>
    <t>Billy Goat</t>
  </si>
  <si>
    <t xml:space="preserve">Great Central </t>
  </si>
  <si>
    <t>bars</t>
  </si>
  <si>
    <t>ride share</t>
  </si>
  <si>
    <t>Portillos</t>
  </si>
  <si>
    <t>Blackhawks tickets</t>
  </si>
  <si>
    <t>Dec bonus paid on 2/4/22</t>
  </si>
  <si>
    <t>Jan bonus paid on 3/4</t>
  </si>
  <si>
    <t>Ricks Hotel deposit</t>
  </si>
  <si>
    <t>Breakfast Monday in PR</t>
  </si>
  <si>
    <t>Sunday night pizza and beer in PR</t>
  </si>
  <si>
    <t>Sunday at Ocean Lab Brews</t>
  </si>
  <si>
    <t>Mojito at hotel checkin</t>
  </si>
  <si>
    <t>Great Central Brewing</t>
  </si>
  <si>
    <t>Viator Walking tour tickets</t>
  </si>
  <si>
    <t>Purr Inc</t>
  </si>
  <si>
    <t>Bioluminescent Tour</t>
  </si>
  <si>
    <t>Ocean Lab</t>
  </si>
  <si>
    <t xml:space="preserve">Ocean Lab food </t>
  </si>
  <si>
    <t>Courtyard Cocktails</t>
  </si>
  <si>
    <t>Chilis</t>
  </si>
  <si>
    <t>Convenience Store over a few days</t>
  </si>
  <si>
    <t>Groceries and Snacks for Steph</t>
  </si>
  <si>
    <t>Alambique Beach lounge</t>
  </si>
  <si>
    <t>Cigars</t>
  </si>
  <si>
    <t>Beer at the grocery store</t>
  </si>
  <si>
    <t>Ubers to Old San Juan</t>
  </si>
  <si>
    <t>Las Canarias Food</t>
  </si>
  <si>
    <t>Azalea</t>
  </si>
  <si>
    <t>Ocean Lab gift shop</t>
  </si>
  <si>
    <t>Last day of drinks at courtyard</t>
  </si>
  <si>
    <t>Casa De Tortuga</t>
  </si>
  <si>
    <t>Villa del Sol</t>
  </si>
  <si>
    <t>Duffys</t>
  </si>
  <si>
    <t>La Factoria</t>
  </si>
  <si>
    <t>Walgreens snacks</t>
  </si>
  <si>
    <t>Jewel Skyline beer etc</t>
  </si>
  <si>
    <t>Jewel- meatball and pinwheels</t>
  </si>
  <si>
    <t>Steam Games</t>
  </si>
  <si>
    <t>Blackhawks Beers</t>
  </si>
  <si>
    <t>Kinton Ramen</t>
  </si>
  <si>
    <t>Output Wings</t>
  </si>
  <si>
    <t xml:space="preserve">Little Joes :( </t>
  </si>
  <si>
    <t>AMC tickets + popcorn</t>
  </si>
  <si>
    <t>Jewel Pizza and Beers for TI day</t>
  </si>
  <si>
    <t>Bowling Cost</t>
  </si>
  <si>
    <t>Bowling Beers</t>
  </si>
  <si>
    <t>Post Bowling beers</t>
  </si>
  <si>
    <t>Table Top Sim</t>
  </si>
  <si>
    <t>Valentines Groceries</t>
  </si>
  <si>
    <t>Lyft from Super Bowl</t>
  </si>
  <si>
    <t>Noodles and Cheese and cleaning</t>
  </si>
  <si>
    <t>Valentines Thai Dinner</t>
  </si>
  <si>
    <t>BG Arena annual</t>
  </si>
  <si>
    <t>One Hour Tees</t>
  </si>
  <si>
    <t>Other</t>
  </si>
  <si>
    <t>Chipotle and Taco Bell</t>
  </si>
  <si>
    <t>(payback daddio)</t>
  </si>
  <si>
    <t>Portillos Lunch</t>
  </si>
  <si>
    <t>Monks</t>
  </si>
  <si>
    <t>Sushi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</si>
</sst>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6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44" fontId="0" fillId="0" borderId="0" xfId="0" applyNumberFormat="1" applyAlignment="1">
      <alignment horizontal="center"/>
    </xf>
    <xf numFmtId="42" fontId="2" fillId="0" borderId="0" xfId="0" applyNumberFormat="1" applyFont="1"/>
    <xf numFmtId="42" fontId="0" fillId="0" borderId="0" xfId="0" applyNumberFormat="1"/>
    <xf numFmtId="16" fontId="0" fillId="0" borderId="0" xfId="0" applyNumberFormat="1"/>
    <xf numFmtId="165" fontId="0" fillId="0" borderId="0" xfId="1" applyNumberFormat="1" applyFont="1"/>
    <xf numFmtId="165" fontId="1" fillId="2" borderId="0" xfId="1" applyNumberFormat="1" applyFont="1" applyFill="1"/>
    <xf numFmtId="165" fontId="3" fillId="3" borderId="0" xfId="1" applyNumberFormat="1" applyFont="1" applyFill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Border="1"/>
    <xf numFmtId="0" fontId="0" fillId="0" borderId="0" xfId="0" applyBorder="1"/>
    <xf numFmtId="165" fontId="0" fillId="0" borderId="1" xfId="1" applyNumberFormat="1" applyFont="1" applyBorder="1"/>
    <xf numFmtId="0" fontId="0" fillId="0" borderId="1" xfId="0" applyBorder="1"/>
    <xf numFmtId="165" fontId="0" fillId="0" borderId="2" xfId="1" applyNumberFormat="1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/>
    <xf numFmtId="164" fontId="2" fillId="0" borderId="1" xfId="0" applyNumberFormat="1" applyFont="1" applyFill="1" applyBorder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6" fontId="6" fillId="0" borderId="3" xfId="0" applyNumberFormat="1" applyFont="1" applyBorder="1"/>
    <xf numFmtId="0" fontId="0" fillId="0" borderId="3" xfId="0" applyBorder="1"/>
    <xf numFmtId="0" fontId="7" fillId="0" borderId="0" xfId="0" applyFont="1"/>
    <xf numFmtId="42" fontId="0" fillId="0" borderId="0" xfId="0" applyNumberForma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/>
    </xf>
    <xf numFmtId="165" fontId="0" fillId="0" borderId="3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F64C-1892-41DF-86BC-6708393CAE06}">
  <sheetPr codeName="Sheet1"/>
  <dimension ref="B2:AF32"/>
  <sheetViews>
    <sheetView tabSelected="1" topLeftCell="N1" workbookViewId="0">
      <selection activeCell="R25" sqref="R25"/>
    </sheetView>
  </sheetViews>
  <sheetFormatPr defaultRowHeight="14.4" x14ac:dyDescent="0.3"/>
  <cols>
    <col min="1" max="2" width="0" hidden="1" customWidth="1"/>
    <col min="3" max="3" width="13.44140625" hidden="1" customWidth="1"/>
    <col min="4" max="6" width="0" hidden="1" customWidth="1"/>
    <col min="7" max="7" width="9.21875" style="11" hidden="1" customWidth="1"/>
    <col min="8" max="10" width="0" hidden="1" customWidth="1"/>
    <col min="13" max="13" width="10.21875" customWidth="1"/>
    <col min="14" max="14" width="14.77734375" customWidth="1"/>
    <col min="21" max="21" width="9.21875" customWidth="1"/>
  </cols>
  <sheetData>
    <row r="2" spans="2:32" x14ac:dyDescent="0.3">
      <c r="C2" s="41" t="s">
        <v>35</v>
      </c>
      <c r="D2" s="41"/>
      <c r="E2" s="41"/>
      <c r="F2" s="41"/>
      <c r="G2" s="41"/>
      <c r="N2" s="57" t="s">
        <v>47</v>
      </c>
      <c r="O2" s="57"/>
      <c r="P2" s="57"/>
      <c r="Q2" s="57"/>
      <c r="R2" s="57"/>
    </row>
    <row r="3" spans="2:32" x14ac:dyDescent="0.3">
      <c r="C3" s="41"/>
      <c r="D3" s="41"/>
      <c r="E3" s="41"/>
      <c r="F3" s="41"/>
      <c r="G3" s="41"/>
      <c r="N3" s="57"/>
      <c r="O3" s="57"/>
      <c r="P3" s="57"/>
      <c r="Q3" s="57"/>
      <c r="R3" s="57"/>
    </row>
    <row r="4" spans="2:32" x14ac:dyDescent="0.3">
      <c r="R4" t="s">
        <v>49</v>
      </c>
      <c r="T4" t="s">
        <v>48</v>
      </c>
      <c r="AC4" s="20"/>
      <c r="AD4" s="20"/>
      <c r="AE4" s="20"/>
    </row>
    <row r="5" spans="2:32" x14ac:dyDescent="0.3">
      <c r="B5" s="43">
        <f>SUM(G5:G11)</f>
        <v>2343</v>
      </c>
      <c r="C5" s="44" t="s">
        <v>27</v>
      </c>
      <c r="D5" s="41" t="s">
        <v>0</v>
      </c>
      <c r="E5" s="41"/>
      <c r="F5" s="41"/>
      <c r="G5" s="11">
        <v>1250</v>
      </c>
      <c r="H5" s="5"/>
      <c r="M5" s="55">
        <f>SUM(R5:R12)</f>
        <v>2268</v>
      </c>
      <c r="N5" s="53" t="s">
        <v>27</v>
      </c>
      <c r="O5" s="50" t="s">
        <v>0</v>
      </c>
      <c r="P5" s="50"/>
      <c r="Q5" s="50"/>
      <c r="R5" s="17">
        <v>1300</v>
      </c>
      <c r="S5" s="18"/>
      <c r="T5" s="18" t="s">
        <v>42</v>
      </c>
      <c r="U5" s="18"/>
      <c r="V5" s="18"/>
      <c r="AF5" s="20"/>
    </row>
    <row r="6" spans="2:32" x14ac:dyDescent="0.3">
      <c r="B6" s="42"/>
      <c r="C6" s="44"/>
      <c r="D6" s="41" t="s">
        <v>1</v>
      </c>
      <c r="E6" s="41"/>
      <c r="F6" s="41"/>
      <c r="G6" s="11">
        <v>458</v>
      </c>
      <c r="H6" s="5"/>
      <c r="M6" s="55"/>
      <c r="N6" s="53"/>
      <c r="O6" s="50" t="s">
        <v>1</v>
      </c>
      <c r="P6" s="50"/>
      <c r="Q6" s="50"/>
      <c r="R6" s="17">
        <v>0</v>
      </c>
      <c r="S6" s="18"/>
      <c r="T6" s="18" t="s">
        <v>44</v>
      </c>
      <c r="U6" s="18"/>
      <c r="V6" s="18"/>
    </row>
    <row r="7" spans="2:32" x14ac:dyDescent="0.3">
      <c r="B7" s="42"/>
      <c r="C7" s="44"/>
      <c r="D7" s="41" t="s">
        <v>2</v>
      </c>
      <c r="E7" s="41"/>
      <c r="F7" s="41"/>
      <c r="G7" s="11">
        <v>150</v>
      </c>
      <c r="H7" s="5"/>
      <c r="M7" s="55"/>
      <c r="N7" s="53"/>
      <c r="O7" s="50" t="s">
        <v>2</v>
      </c>
      <c r="P7" s="50"/>
      <c r="Q7" s="50"/>
      <c r="R7" s="17">
        <v>0</v>
      </c>
      <c r="S7" s="18"/>
      <c r="T7" s="18"/>
      <c r="U7" s="18"/>
      <c r="V7" s="18"/>
    </row>
    <row r="8" spans="2:32" x14ac:dyDescent="0.3">
      <c r="B8" s="42"/>
      <c r="C8" s="44"/>
      <c r="D8" s="41" t="s">
        <v>4</v>
      </c>
      <c r="E8" s="41"/>
      <c r="F8" s="41"/>
      <c r="G8" s="11">
        <v>400</v>
      </c>
      <c r="H8" s="5"/>
      <c r="M8" s="55"/>
      <c r="N8" s="53"/>
      <c r="O8" s="50" t="s">
        <v>4</v>
      </c>
      <c r="P8" s="50"/>
      <c r="Q8" s="50"/>
      <c r="R8" s="17">
        <v>450</v>
      </c>
      <c r="S8" s="18"/>
      <c r="T8" s="18"/>
      <c r="U8" s="18"/>
      <c r="V8" s="18"/>
      <c r="AC8" s="20"/>
      <c r="AD8" s="20"/>
      <c r="AE8" s="20"/>
      <c r="AF8" s="20"/>
    </row>
    <row r="9" spans="2:32" x14ac:dyDescent="0.3">
      <c r="B9" s="42"/>
      <c r="C9" s="44"/>
      <c r="D9" s="41" t="s">
        <v>5</v>
      </c>
      <c r="E9" s="41"/>
      <c r="F9" s="41"/>
      <c r="G9" s="11">
        <v>55</v>
      </c>
      <c r="H9" s="5"/>
      <c r="M9" s="55"/>
      <c r="N9" s="53"/>
      <c r="O9" s="50" t="s">
        <v>5</v>
      </c>
      <c r="P9" s="50"/>
      <c r="Q9" s="50"/>
      <c r="R9" s="17">
        <v>58</v>
      </c>
      <c r="S9" s="18"/>
      <c r="T9" s="18"/>
      <c r="U9" s="18"/>
      <c r="V9" s="18"/>
    </row>
    <row r="10" spans="2:32" x14ac:dyDescent="0.3">
      <c r="B10" s="42"/>
      <c r="C10" s="44"/>
      <c r="D10" s="16"/>
      <c r="E10" s="16"/>
      <c r="F10" s="16"/>
      <c r="H10" s="5"/>
      <c r="M10" s="55"/>
      <c r="N10" s="53"/>
      <c r="O10" s="50" t="s">
        <v>38</v>
      </c>
      <c r="P10" s="50"/>
      <c r="Q10" s="50"/>
      <c r="R10" s="17">
        <v>10</v>
      </c>
      <c r="S10" s="18"/>
      <c r="T10" s="18"/>
      <c r="U10" s="18"/>
      <c r="V10" s="18"/>
    </row>
    <row r="11" spans="2:32" x14ac:dyDescent="0.3">
      <c r="B11" s="42"/>
      <c r="C11" s="44"/>
      <c r="D11" s="41" t="s">
        <v>7</v>
      </c>
      <c r="E11" s="41"/>
      <c r="F11" s="41"/>
      <c r="G11" s="11">
        <v>30</v>
      </c>
      <c r="H11" s="5"/>
      <c r="M11" s="55"/>
      <c r="N11" s="53"/>
      <c r="O11" s="50" t="s">
        <v>7</v>
      </c>
      <c r="P11" s="50"/>
      <c r="Q11" s="50"/>
      <c r="R11" s="17">
        <v>50</v>
      </c>
      <c r="S11" s="18"/>
      <c r="T11" s="18"/>
      <c r="U11" s="18"/>
      <c r="V11" s="18"/>
    </row>
    <row r="12" spans="2:32" x14ac:dyDescent="0.3">
      <c r="D12" s="41"/>
      <c r="E12" s="41"/>
      <c r="F12" s="41"/>
      <c r="M12" s="56"/>
      <c r="N12" s="54"/>
      <c r="O12" s="51" t="s">
        <v>39</v>
      </c>
      <c r="P12" s="51"/>
      <c r="Q12" s="51"/>
      <c r="R12" s="19">
        <v>400</v>
      </c>
      <c r="S12" s="20"/>
      <c r="T12" s="20" t="s">
        <v>43</v>
      </c>
      <c r="U12" s="20"/>
      <c r="V12" s="20"/>
    </row>
    <row r="13" spans="2:32" ht="15" customHeight="1" x14ac:dyDescent="0.3">
      <c r="B13" s="43">
        <f>SUM(G13:G17)</f>
        <v>626</v>
      </c>
      <c r="C13" s="44" t="s">
        <v>33</v>
      </c>
      <c r="D13" s="41" t="s">
        <v>10</v>
      </c>
      <c r="E13" s="41"/>
      <c r="F13" s="41"/>
      <c r="G13" s="11">
        <v>500</v>
      </c>
      <c r="M13" s="45">
        <f>SUM(R13:R17)</f>
        <v>176</v>
      </c>
      <c r="N13" s="58" t="s">
        <v>33</v>
      </c>
      <c r="O13" s="49" t="s">
        <v>41</v>
      </c>
      <c r="P13" s="49"/>
      <c r="Q13" s="49"/>
      <c r="R13" s="21">
        <v>50</v>
      </c>
      <c r="S13" s="22"/>
      <c r="T13" s="22"/>
      <c r="U13" s="22"/>
      <c r="V13" s="22"/>
    </row>
    <row r="14" spans="2:32" x14ac:dyDescent="0.3">
      <c r="B14" s="42"/>
      <c r="C14" s="44"/>
      <c r="D14" s="41" t="s">
        <v>36</v>
      </c>
      <c r="E14" s="41"/>
      <c r="F14" s="41"/>
      <c r="G14" s="11">
        <v>26</v>
      </c>
      <c r="M14" s="46"/>
      <c r="N14" s="53"/>
      <c r="O14" s="50" t="s">
        <v>37</v>
      </c>
      <c r="P14" s="50"/>
      <c r="Q14" s="50"/>
      <c r="R14" s="17">
        <v>26</v>
      </c>
      <c r="S14" s="18"/>
      <c r="T14" s="18"/>
      <c r="U14" s="18"/>
      <c r="V14" s="18"/>
    </row>
    <row r="15" spans="2:32" x14ac:dyDescent="0.3">
      <c r="B15" s="42"/>
      <c r="C15" s="44"/>
      <c r="D15" s="41" t="s">
        <v>8</v>
      </c>
      <c r="E15" s="41"/>
      <c r="F15" s="41"/>
      <c r="G15" s="11">
        <v>35</v>
      </c>
      <c r="M15" s="46"/>
      <c r="N15" s="53"/>
      <c r="O15" s="50" t="s">
        <v>8</v>
      </c>
      <c r="P15" s="50"/>
      <c r="Q15" s="50"/>
      <c r="R15" s="17">
        <v>35</v>
      </c>
      <c r="S15" s="18"/>
      <c r="T15" s="18" t="s">
        <v>46</v>
      </c>
      <c r="U15" s="18"/>
      <c r="V15" s="18"/>
    </row>
    <row r="16" spans="2:32" x14ac:dyDescent="0.3">
      <c r="B16" s="42"/>
      <c r="C16" s="44"/>
      <c r="D16" s="41" t="s">
        <v>31</v>
      </c>
      <c r="E16" s="41"/>
      <c r="F16" s="41"/>
      <c r="G16" s="11">
        <v>55</v>
      </c>
      <c r="M16" s="46"/>
      <c r="N16" s="53"/>
      <c r="O16" s="50" t="s">
        <v>31</v>
      </c>
      <c r="P16" s="50"/>
      <c r="Q16" s="50"/>
      <c r="R16" s="17">
        <v>55</v>
      </c>
      <c r="S16" s="18"/>
      <c r="T16" s="18" t="s">
        <v>45</v>
      </c>
      <c r="U16" s="18"/>
      <c r="V16" s="18"/>
    </row>
    <row r="17" spans="2:22" x14ac:dyDescent="0.3">
      <c r="B17" s="42"/>
      <c r="C17" s="44"/>
      <c r="D17" s="41" t="s">
        <v>9</v>
      </c>
      <c r="E17" s="41"/>
      <c r="F17" s="41"/>
      <c r="G17" s="11">
        <v>10</v>
      </c>
      <c r="M17" s="46"/>
      <c r="N17" s="53"/>
      <c r="O17" s="50" t="s">
        <v>9</v>
      </c>
      <c r="P17" s="50"/>
      <c r="Q17" s="50"/>
      <c r="R17" s="17">
        <v>10</v>
      </c>
      <c r="S17" s="18"/>
      <c r="T17" s="23" t="s">
        <v>43</v>
      </c>
      <c r="U17" s="18"/>
      <c r="V17" s="18"/>
    </row>
    <row r="18" spans="2:22" x14ac:dyDescent="0.3">
      <c r="D18" s="41"/>
      <c r="E18" s="41"/>
      <c r="F18" s="41"/>
      <c r="M18" s="20"/>
      <c r="N18" s="54"/>
      <c r="O18" s="51" t="s">
        <v>55</v>
      </c>
      <c r="P18" s="51"/>
      <c r="Q18" s="51"/>
      <c r="R18" s="19">
        <v>7</v>
      </c>
      <c r="S18" s="20"/>
      <c r="T18" s="20"/>
      <c r="U18" s="20"/>
      <c r="V18" s="20"/>
    </row>
    <row r="19" spans="2:22" x14ac:dyDescent="0.3">
      <c r="B19" s="43">
        <f>SUM(G19:G25)</f>
        <v>925</v>
      </c>
      <c r="C19" s="42" t="s">
        <v>28</v>
      </c>
      <c r="D19" s="41" t="s">
        <v>12</v>
      </c>
      <c r="E19" s="41"/>
      <c r="F19" s="41"/>
      <c r="G19" s="11">
        <v>200</v>
      </c>
      <c r="M19" s="45">
        <f>SUM(R19:R25)</f>
        <v>1050</v>
      </c>
      <c r="N19" s="48" t="s">
        <v>28</v>
      </c>
      <c r="O19" s="49" t="s">
        <v>12</v>
      </c>
      <c r="P19" s="49"/>
      <c r="Q19" s="49"/>
      <c r="R19" s="21">
        <v>250</v>
      </c>
      <c r="S19" s="22"/>
      <c r="T19" s="22"/>
      <c r="U19" s="22"/>
      <c r="V19" s="22"/>
    </row>
    <row r="20" spans="2:22" x14ac:dyDescent="0.3">
      <c r="B20" s="42"/>
      <c r="C20" s="42"/>
      <c r="D20" s="41" t="s">
        <v>14</v>
      </c>
      <c r="E20" s="41"/>
      <c r="F20" s="41"/>
      <c r="G20" s="11">
        <v>150</v>
      </c>
      <c r="M20" s="46"/>
      <c r="N20" s="46"/>
      <c r="O20" s="50" t="s">
        <v>14</v>
      </c>
      <c r="P20" s="50"/>
      <c r="Q20" s="50"/>
      <c r="R20" s="17">
        <v>200</v>
      </c>
      <c r="S20" s="18"/>
      <c r="T20" s="18"/>
      <c r="U20" s="18"/>
      <c r="V20" s="18"/>
    </row>
    <row r="21" spans="2:22" x14ac:dyDescent="0.3">
      <c r="B21" s="42"/>
      <c r="C21" s="42"/>
      <c r="D21" s="41" t="s">
        <v>3</v>
      </c>
      <c r="E21" s="41"/>
      <c r="F21" s="41"/>
      <c r="G21" s="11">
        <v>125</v>
      </c>
      <c r="M21" s="46"/>
      <c r="N21" s="46"/>
      <c r="O21" s="50" t="s">
        <v>3</v>
      </c>
      <c r="P21" s="50"/>
      <c r="Q21" s="50"/>
      <c r="R21" s="17">
        <v>0</v>
      </c>
      <c r="S21" s="18"/>
      <c r="T21" s="18"/>
      <c r="U21" s="18"/>
      <c r="V21" s="18"/>
    </row>
    <row r="22" spans="2:22" x14ac:dyDescent="0.3">
      <c r="B22" s="42"/>
      <c r="C22" s="42"/>
      <c r="D22" s="41" t="s">
        <v>20</v>
      </c>
      <c r="E22" s="41"/>
      <c r="F22" s="41"/>
      <c r="G22" s="11">
        <v>100</v>
      </c>
      <c r="M22" s="46"/>
      <c r="N22" s="46"/>
      <c r="O22" s="50" t="s">
        <v>20</v>
      </c>
      <c r="P22" s="50"/>
      <c r="Q22" s="50"/>
      <c r="R22" s="17">
        <v>200</v>
      </c>
      <c r="S22" s="18"/>
      <c r="T22" s="18"/>
      <c r="U22" s="18"/>
      <c r="V22" s="18"/>
    </row>
    <row r="23" spans="2:22" x14ac:dyDescent="0.3">
      <c r="B23" s="42"/>
      <c r="C23" s="42"/>
      <c r="D23" s="41" t="s">
        <v>19</v>
      </c>
      <c r="E23" s="41"/>
      <c r="F23" s="41"/>
      <c r="G23" s="11">
        <v>100</v>
      </c>
      <c r="M23" s="46"/>
      <c r="N23" s="46"/>
      <c r="O23" s="50" t="s">
        <v>19</v>
      </c>
      <c r="P23" s="50"/>
      <c r="Q23" s="50"/>
      <c r="R23" s="17">
        <v>150</v>
      </c>
      <c r="S23" s="18"/>
      <c r="T23" s="18"/>
      <c r="U23" s="18"/>
      <c r="V23" s="18"/>
    </row>
    <row r="24" spans="2:22" x14ac:dyDescent="0.3">
      <c r="B24" s="42"/>
      <c r="C24" s="42"/>
      <c r="D24" s="41" t="s">
        <v>15</v>
      </c>
      <c r="E24" s="41"/>
      <c r="F24" s="41"/>
      <c r="G24" s="11">
        <v>200</v>
      </c>
      <c r="M24" s="46"/>
      <c r="N24" s="46"/>
      <c r="O24" s="50" t="s">
        <v>15</v>
      </c>
      <c r="P24" s="50"/>
      <c r="Q24" s="50"/>
      <c r="R24" s="17">
        <v>200</v>
      </c>
      <c r="S24" s="18"/>
      <c r="T24" s="18"/>
      <c r="U24" s="18"/>
      <c r="V24" s="18"/>
    </row>
    <row r="25" spans="2:22" x14ac:dyDescent="0.3">
      <c r="B25" s="42"/>
      <c r="C25" s="42"/>
      <c r="D25" s="41" t="s">
        <v>30</v>
      </c>
      <c r="E25" s="41"/>
      <c r="F25" s="41"/>
      <c r="G25" s="11">
        <v>50</v>
      </c>
      <c r="M25" s="47"/>
      <c r="N25" s="47"/>
      <c r="O25" s="51" t="s">
        <v>30</v>
      </c>
      <c r="P25" s="51"/>
      <c r="Q25" s="51"/>
      <c r="R25" s="19">
        <v>50</v>
      </c>
      <c r="S25" s="20"/>
      <c r="T25" s="20"/>
      <c r="U25" s="20"/>
      <c r="V25" s="20"/>
    </row>
    <row r="26" spans="2:22" x14ac:dyDescent="0.3">
      <c r="D26" s="41"/>
      <c r="E26" s="41"/>
      <c r="F26" s="41"/>
      <c r="O26" s="41"/>
      <c r="P26" s="41"/>
      <c r="Q26" s="41"/>
      <c r="R26" s="11"/>
    </row>
    <row r="27" spans="2:22" x14ac:dyDescent="0.3">
      <c r="D27" s="40" t="s">
        <v>6</v>
      </c>
      <c r="E27" s="40"/>
      <c r="F27" s="40"/>
      <c r="G27" s="12">
        <f>SUM(G5:G25)</f>
        <v>3894</v>
      </c>
      <c r="O27" s="40" t="s">
        <v>6</v>
      </c>
      <c r="P27" s="40"/>
      <c r="Q27" s="40"/>
      <c r="R27" s="12">
        <f>SUM(R5:R25)</f>
        <v>3501</v>
      </c>
      <c r="U27" s="15"/>
    </row>
    <row r="28" spans="2:22" x14ac:dyDescent="0.3">
      <c r="R28" s="11"/>
    </row>
    <row r="29" spans="2:22" hidden="1" x14ac:dyDescent="0.3">
      <c r="O29" s="41" t="s">
        <v>51</v>
      </c>
      <c r="P29" s="41"/>
      <c r="Q29" s="41"/>
      <c r="R29" s="11">
        <v>200</v>
      </c>
    </row>
    <row r="30" spans="2:22" x14ac:dyDescent="0.3">
      <c r="O30" s="14"/>
      <c r="P30" s="14"/>
      <c r="Q30" s="14"/>
      <c r="R30" s="11"/>
    </row>
    <row r="31" spans="2:22" ht="30.75" customHeight="1" x14ac:dyDescent="0.3">
      <c r="D31" s="40" t="s">
        <v>11</v>
      </c>
      <c r="E31" s="40"/>
      <c r="F31" s="40"/>
      <c r="G31" s="13">
        <v>4400</v>
      </c>
      <c r="O31" s="52" t="s">
        <v>50</v>
      </c>
      <c r="P31" s="40"/>
      <c r="Q31" s="40"/>
      <c r="R31" s="13">
        <v>4000</v>
      </c>
    </row>
    <row r="32" spans="2:22" x14ac:dyDescent="0.3">
      <c r="R32" s="11"/>
    </row>
  </sheetData>
  <mergeCells count="62">
    <mergeCell ref="N13:N18"/>
    <mergeCell ref="M13:M17"/>
    <mergeCell ref="N5:N12"/>
    <mergeCell ref="M5:M12"/>
    <mergeCell ref="C2:G3"/>
    <mergeCell ref="N2:R3"/>
    <mergeCell ref="O12:Q12"/>
    <mergeCell ref="O5:Q5"/>
    <mergeCell ref="O6:Q6"/>
    <mergeCell ref="O7:Q7"/>
    <mergeCell ref="O8:Q8"/>
    <mergeCell ref="O9:Q9"/>
    <mergeCell ref="O11:Q11"/>
    <mergeCell ref="O10:Q10"/>
    <mergeCell ref="O14:Q14"/>
    <mergeCell ref="O15:Q15"/>
    <mergeCell ref="O16:Q16"/>
    <mergeCell ref="O17:Q17"/>
    <mergeCell ref="O13:Q13"/>
    <mergeCell ref="O31:Q31"/>
    <mergeCell ref="O18:Q18"/>
    <mergeCell ref="O26:Q26"/>
    <mergeCell ref="O29:Q29"/>
    <mergeCell ref="O27:Q27"/>
    <mergeCell ref="M19:M25"/>
    <mergeCell ref="N19:N25"/>
    <mergeCell ref="O19:Q19"/>
    <mergeCell ref="O20:Q20"/>
    <mergeCell ref="O21:Q21"/>
    <mergeCell ref="O22:Q22"/>
    <mergeCell ref="O23:Q23"/>
    <mergeCell ref="O24:Q24"/>
    <mergeCell ref="O25:Q25"/>
    <mergeCell ref="C19:C25"/>
    <mergeCell ref="B19:B25"/>
    <mergeCell ref="D23:F23"/>
    <mergeCell ref="C5:C11"/>
    <mergeCell ref="D22:F22"/>
    <mergeCell ref="B5:B11"/>
    <mergeCell ref="D5:F5"/>
    <mergeCell ref="D6:F6"/>
    <mergeCell ref="D7:F7"/>
    <mergeCell ref="D8:F8"/>
    <mergeCell ref="D9:F9"/>
    <mergeCell ref="D16:F16"/>
    <mergeCell ref="C13:C17"/>
    <mergeCell ref="B13:B17"/>
    <mergeCell ref="D27:F27"/>
    <mergeCell ref="D31:F31"/>
    <mergeCell ref="D11:F11"/>
    <mergeCell ref="D12:F12"/>
    <mergeCell ref="D13:F13"/>
    <mergeCell ref="D14:F14"/>
    <mergeCell ref="D15:F15"/>
    <mergeCell ref="D17:F17"/>
    <mergeCell ref="D21:F21"/>
    <mergeCell ref="D26:F26"/>
    <mergeCell ref="D19:F19"/>
    <mergeCell ref="D20:F20"/>
    <mergeCell ref="D18:F18"/>
    <mergeCell ref="D24:F24"/>
    <mergeCell ref="D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09B1-3CC9-487C-839F-D65F2FF8F5C7}">
  <dimension ref="A2:K130"/>
  <sheetViews>
    <sheetView topLeftCell="B1" zoomScale="90" workbookViewId="0">
      <selection activeCell="D21" sqref="D21"/>
    </sheetView>
  </sheetViews>
  <sheetFormatPr defaultRowHeight="14.4" x14ac:dyDescent="0.3"/>
  <cols>
    <col min="1" max="1" width="0" hidden="1" customWidth="1"/>
    <col min="3" max="3" width="13.6640625" customWidth="1"/>
    <col min="4" max="4" width="13.88671875" customWidth="1"/>
    <col min="6" max="6" width="9.77734375" bestFit="1" customWidth="1"/>
    <col min="7" max="7" width="11.5546875" customWidth="1"/>
    <col min="8" max="8" width="36.5546875" customWidth="1"/>
    <col min="9" max="9" width="14.5546875" customWidth="1"/>
    <col min="10" max="10" width="14.21875" style="24" customWidth="1"/>
  </cols>
  <sheetData>
    <row r="2" spans="1:10" x14ac:dyDescent="0.3">
      <c r="C2" s="2" t="s">
        <v>25</v>
      </c>
      <c r="G2" t="s">
        <v>22</v>
      </c>
      <c r="I2" t="s">
        <v>23</v>
      </c>
    </row>
    <row r="3" spans="1:10" x14ac:dyDescent="0.3">
      <c r="A3" t="s">
        <v>12</v>
      </c>
      <c r="C3" s="34" t="s">
        <v>26</v>
      </c>
      <c r="D3" s="34" t="s">
        <v>13</v>
      </c>
      <c r="G3" s="8">
        <f>SUM(G4:G13)</f>
        <v>1150</v>
      </c>
      <c r="H3" s="36" t="s">
        <v>6</v>
      </c>
      <c r="I3" s="37">
        <f>SUM(I4:I13)</f>
        <v>3579.51</v>
      </c>
    </row>
    <row r="4" spans="1:10" x14ac:dyDescent="0.3">
      <c r="A4" t="s">
        <v>18</v>
      </c>
      <c r="C4" s="32">
        <v>5000</v>
      </c>
      <c r="D4" s="32">
        <v>20000</v>
      </c>
      <c r="E4" s="4"/>
      <c r="G4" s="21">
        <v>250</v>
      </c>
      <c r="H4" s="31" t="s">
        <v>12</v>
      </c>
      <c r="I4" s="3">
        <f>SUMIF(I17:I144,"Restaurants",J17:J144)</f>
        <v>879.51</v>
      </c>
    </row>
    <row r="5" spans="1:10" x14ac:dyDescent="0.3">
      <c r="A5" t="s">
        <v>15</v>
      </c>
      <c r="G5" s="17">
        <v>200</v>
      </c>
      <c r="H5" s="31" t="s">
        <v>21</v>
      </c>
      <c r="I5" s="3">
        <f>SUMIF(I17:I144,"Hobby",J17:J144)</f>
        <v>3</v>
      </c>
    </row>
    <row r="6" spans="1:10" x14ac:dyDescent="0.3">
      <c r="A6" t="s">
        <v>3</v>
      </c>
      <c r="C6" s="2" t="s">
        <v>56</v>
      </c>
      <c r="G6" s="17">
        <v>200</v>
      </c>
      <c r="H6" s="31" t="s">
        <v>15</v>
      </c>
      <c r="I6" s="3">
        <f>SUMIF(I17:I144,"Groceries",J17:J144)</f>
        <v>317</v>
      </c>
    </row>
    <row r="7" spans="1:10" x14ac:dyDescent="0.3">
      <c r="A7" t="s">
        <v>19</v>
      </c>
      <c r="C7" s="39">
        <v>6000</v>
      </c>
      <c r="D7" t="s">
        <v>94</v>
      </c>
      <c r="G7" s="17">
        <v>0</v>
      </c>
      <c r="H7" s="31" t="s">
        <v>3</v>
      </c>
      <c r="I7" s="3">
        <f>SUMIF(I17:I144,"Gas",J17:J144)</f>
        <v>0</v>
      </c>
    </row>
    <row r="8" spans="1:10" x14ac:dyDescent="0.3">
      <c r="A8" t="s">
        <v>20</v>
      </c>
      <c r="G8" s="17">
        <v>150</v>
      </c>
      <c r="H8" s="31" t="s">
        <v>19</v>
      </c>
      <c r="I8" s="3">
        <f>SUMIF(I17:I144,"Bars",J17:J144)</f>
        <v>465</v>
      </c>
    </row>
    <row r="9" spans="1:10" x14ac:dyDescent="0.3">
      <c r="A9" t="s">
        <v>1</v>
      </c>
      <c r="G9" s="17">
        <v>200</v>
      </c>
      <c r="H9" s="31" t="s">
        <v>20</v>
      </c>
      <c r="I9" s="3">
        <f>SUMIF(I17:I144,"Entertainment",J17:J144)</f>
        <v>199</v>
      </c>
    </row>
    <row r="10" spans="1:10" x14ac:dyDescent="0.3">
      <c r="A10" t="s">
        <v>30</v>
      </c>
      <c r="G10" s="17">
        <v>0</v>
      </c>
      <c r="H10" s="31" t="s">
        <v>1</v>
      </c>
      <c r="I10" s="7">
        <f>SUMIF(I17:I144,"Car",J17:J144)</f>
        <v>0</v>
      </c>
    </row>
    <row r="11" spans="1:10" x14ac:dyDescent="0.3">
      <c r="A11" t="s">
        <v>32</v>
      </c>
      <c r="G11" s="35">
        <v>50</v>
      </c>
      <c r="H11" s="31" t="s">
        <v>30</v>
      </c>
      <c r="I11" s="7">
        <f>SUMIF(I17:I144,"Ride Share",J17:J144)</f>
        <v>124</v>
      </c>
      <c r="J11" s="25"/>
    </row>
    <row r="12" spans="1:10" x14ac:dyDescent="0.3">
      <c r="A12" t="s">
        <v>34</v>
      </c>
      <c r="G12" s="9"/>
      <c r="H12" s="31" t="s">
        <v>34</v>
      </c>
      <c r="I12" s="7">
        <f>SUMIF(I16:I144,"Travel",J16:J144)</f>
        <v>1494</v>
      </c>
      <c r="J12" s="25"/>
    </row>
    <row r="13" spans="1:10" x14ac:dyDescent="0.3">
      <c r="G13" s="9">
        <v>100</v>
      </c>
      <c r="H13" s="31" t="s">
        <v>40</v>
      </c>
      <c r="I13" s="7">
        <f>SUMIF(I17:I145,"Other",J17:J145)</f>
        <v>98</v>
      </c>
      <c r="J13" s="25"/>
    </row>
    <row r="14" spans="1:10" x14ac:dyDescent="0.3">
      <c r="I14" s="31"/>
      <c r="J14" s="25"/>
    </row>
    <row r="15" spans="1:10" x14ac:dyDescent="0.3">
      <c r="J15" s="25"/>
    </row>
    <row r="16" spans="1:10" x14ac:dyDescent="0.3">
      <c r="F16" s="6" t="s">
        <v>24</v>
      </c>
      <c r="G16" s="6" t="s">
        <v>16</v>
      </c>
      <c r="H16" s="6" t="s">
        <v>29</v>
      </c>
      <c r="I16" s="6" t="s">
        <v>17</v>
      </c>
      <c r="J16" s="26" t="s">
        <v>61</v>
      </c>
    </row>
    <row r="17" spans="6:11" x14ac:dyDescent="0.3">
      <c r="F17" s="10"/>
      <c r="G17" s="1"/>
      <c r="H17" s="31" t="s">
        <v>52</v>
      </c>
      <c r="I17" s="31" t="s">
        <v>53</v>
      </c>
      <c r="J17" s="25">
        <v>37</v>
      </c>
    </row>
    <row r="18" spans="6:11" x14ac:dyDescent="0.3">
      <c r="F18" s="10"/>
      <c r="G18" s="1"/>
      <c r="H18" s="31" t="s">
        <v>54</v>
      </c>
      <c r="I18" s="31" t="s">
        <v>15</v>
      </c>
      <c r="J18" s="25">
        <v>138</v>
      </c>
    </row>
    <row r="19" spans="6:11" x14ac:dyDescent="0.3">
      <c r="F19" s="10"/>
      <c r="G19" s="27"/>
      <c r="H19" s="28" t="s">
        <v>57</v>
      </c>
      <c r="I19" s="28" t="s">
        <v>59</v>
      </c>
      <c r="J19" s="29">
        <v>143</v>
      </c>
      <c r="K19" s="30"/>
    </row>
    <row r="20" spans="6:11" x14ac:dyDescent="0.3">
      <c r="F20" s="10"/>
      <c r="G20" s="1"/>
      <c r="H20" s="31" t="s">
        <v>58</v>
      </c>
      <c r="I20" s="31" t="s">
        <v>59</v>
      </c>
      <c r="J20" s="25">
        <v>90</v>
      </c>
    </row>
    <row r="21" spans="6:11" x14ac:dyDescent="0.3">
      <c r="F21" s="10"/>
      <c r="G21" s="1"/>
      <c r="H21" s="31" t="s">
        <v>60</v>
      </c>
      <c r="I21" s="31" t="s">
        <v>59</v>
      </c>
      <c r="J21" s="25">
        <v>280</v>
      </c>
    </row>
    <row r="22" spans="6:11" x14ac:dyDescent="0.3">
      <c r="F22" s="10"/>
      <c r="G22" s="1"/>
      <c r="H22" s="31" t="s">
        <v>62</v>
      </c>
      <c r="I22" s="31" t="s">
        <v>12</v>
      </c>
      <c r="J22" s="25">
        <v>10</v>
      </c>
    </row>
    <row r="23" spans="6:11" x14ac:dyDescent="0.3">
      <c r="F23" s="10"/>
      <c r="G23" s="1"/>
      <c r="H23" s="31" t="s">
        <v>63</v>
      </c>
      <c r="I23" s="31" t="s">
        <v>12</v>
      </c>
      <c r="J23" s="25">
        <v>24</v>
      </c>
    </row>
    <row r="24" spans="6:11" x14ac:dyDescent="0.3">
      <c r="F24" s="10"/>
      <c r="G24" s="1"/>
      <c r="H24" s="31" t="s">
        <v>64</v>
      </c>
      <c r="I24" s="31" t="s">
        <v>18</v>
      </c>
      <c r="J24" s="25">
        <v>3</v>
      </c>
    </row>
    <row r="25" spans="6:11" x14ac:dyDescent="0.3">
      <c r="F25" s="10"/>
      <c r="G25" s="1"/>
      <c r="H25" s="31" t="s">
        <v>65</v>
      </c>
      <c r="I25" s="31" t="s">
        <v>12</v>
      </c>
      <c r="J25" s="25">
        <v>23</v>
      </c>
    </row>
    <row r="26" spans="6:11" x14ac:dyDescent="0.3">
      <c r="F26" s="10"/>
      <c r="G26" s="1"/>
      <c r="H26" s="31" t="s">
        <v>66</v>
      </c>
      <c r="I26" s="31" t="s">
        <v>12</v>
      </c>
      <c r="J26" s="25">
        <v>17</v>
      </c>
    </row>
    <row r="27" spans="6:11" x14ac:dyDescent="0.3">
      <c r="F27" s="10"/>
      <c r="G27" s="1"/>
      <c r="H27" s="31" t="s">
        <v>67</v>
      </c>
      <c r="I27" s="31" t="s">
        <v>32</v>
      </c>
      <c r="J27" s="25">
        <v>15</v>
      </c>
    </row>
    <row r="28" spans="6:11" x14ac:dyDescent="0.3">
      <c r="F28" s="10"/>
      <c r="G28" s="1"/>
      <c r="H28" s="31" t="s">
        <v>68</v>
      </c>
      <c r="I28" s="31" t="s">
        <v>15</v>
      </c>
      <c r="J28" s="25">
        <v>53</v>
      </c>
    </row>
    <row r="29" spans="6:11" x14ac:dyDescent="0.3">
      <c r="F29" s="10"/>
      <c r="G29" s="1"/>
      <c r="H29" s="31" t="s">
        <v>69</v>
      </c>
      <c r="I29" s="31" t="s">
        <v>12</v>
      </c>
      <c r="J29" s="25">
        <v>17.510000000000002</v>
      </c>
    </row>
    <row r="30" spans="6:11" x14ac:dyDescent="0.3">
      <c r="F30" s="10"/>
      <c r="G30" s="1"/>
      <c r="H30" s="31" t="s">
        <v>70</v>
      </c>
      <c r="I30" s="31" t="s">
        <v>91</v>
      </c>
      <c r="J30" s="25">
        <v>35</v>
      </c>
    </row>
    <row r="31" spans="6:11" x14ac:dyDescent="0.3">
      <c r="F31" s="10"/>
      <c r="G31" s="1"/>
      <c r="H31" s="31" t="s">
        <v>71</v>
      </c>
      <c r="I31" s="31" t="s">
        <v>12</v>
      </c>
      <c r="J31" s="25">
        <v>35</v>
      </c>
    </row>
    <row r="32" spans="6:11" x14ac:dyDescent="0.3">
      <c r="F32" s="10"/>
      <c r="G32" s="1"/>
      <c r="H32" s="31" t="s">
        <v>72</v>
      </c>
      <c r="I32" s="31" t="s">
        <v>12</v>
      </c>
      <c r="J32" s="25">
        <v>13</v>
      </c>
    </row>
    <row r="33" spans="6:11" x14ac:dyDescent="0.3">
      <c r="F33" s="10"/>
      <c r="G33" s="1"/>
      <c r="H33" s="31" t="s">
        <v>73</v>
      </c>
      <c r="I33" s="31" t="s">
        <v>90</v>
      </c>
      <c r="J33" s="25">
        <v>27</v>
      </c>
    </row>
    <row r="34" spans="6:11" x14ac:dyDescent="0.3">
      <c r="F34" s="10"/>
      <c r="G34" s="1"/>
      <c r="H34" s="31" t="s">
        <v>74</v>
      </c>
      <c r="I34" s="31" t="s">
        <v>91</v>
      </c>
      <c r="J34" s="25">
        <v>8</v>
      </c>
    </row>
    <row r="35" spans="6:11" x14ac:dyDescent="0.3">
      <c r="F35" s="10"/>
      <c r="G35" s="1"/>
      <c r="H35" s="31" t="s">
        <v>75</v>
      </c>
      <c r="I35" s="31" t="s">
        <v>12</v>
      </c>
      <c r="J35" s="25">
        <v>27</v>
      </c>
      <c r="K35" s="3"/>
    </row>
    <row r="36" spans="6:11" x14ac:dyDescent="0.3">
      <c r="F36" s="10"/>
      <c r="G36" s="1"/>
      <c r="H36" s="31" t="s">
        <v>76</v>
      </c>
      <c r="I36" s="31" t="s">
        <v>12</v>
      </c>
      <c r="J36" s="25">
        <v>35</v>
      </c>
    </row>
    <row r="37" spans="6:11" x14ac:dyDescent="0.3">
      <c r="F37" s="10"/>
      <c r="G37" s="1"/>
      <c r="H37" s="31" t="s">
        <v>77</v>
      </c>
      <c r="I37" s="31" t="s">
        <v>12</v>
      </c>
      <c r="J37" s="25">
        <v>30</v>
      </c>
    </row>
    <row r="38" spans="6:11" x14ac:dyDescent="0.3">
      <c r="F38" s="10"/>
      <c r="G38" s="1"/>
      <c r="H38" s="31" t="s">
        <v>78</v>
      </c>
      <c r="I38" s="31" t="s">
        <v>12</v>
      </c>
      <c r="J38" s="25">
        <v>20</v>
      </c>
    </row>
    <row r="39" spans="6:11" x14ac:dyDescent="0.3">
      <c r="F39" s="10"/>
      <c r="G39" s="1"/>
      <c r="H39" s="31" t="s">
        <v>79</v>
      </c>
      <c r="I39" s="31" t="s">
        <v>91</v>
      </c>
      <c r="J39" s="25">
        <v>56</v>
      </c>
    </row>
    <row r="40" spans="6:11" x14ac:dyDescent="0.3">
      <c r="F40" s="10"/>
      <c r="G40" s="1"/>
      <c r="H40" s="31" t="s">
        <v>80</v>
      </c>
      <c r="I40" s="31" t="s">
        <v>90</v>
      </c>
      <c r="J40" s="25">
        <v>15</v>
      </c>
    </row>
    <row r="41" spans="6:11" x14ac:dyDescent="0.3">
      <c r="F41" s="10"/>
      <c r="G41" s="1"/>
      <c r="H41" s="31" t="s">
        <v>81</v>
      </c>
      <c r="I41" s="31" t="s">
        <v>59</v>
      </c>
      <c r="J41" s="25">
        <v>113</v>
      </c>
    </row>
    <row r="42" spans="6:11" x14ac:dyDescent="0.3">
      <c r="F42" s="10"/>
      <c r="G42" s="1"/>
      <c r="H42" s="31" t="s">
        <v>82</v>
      </c>
      <c r="I42" s="31" t="s">
        <v>53</v>
      </c>
      <c r="J42" s="25">
        <v>30</v>
      </c>
    </row>
    <row r="43" spans="6:11" x14ac:dyDescent="0.3">
      <c r="F43" s="10"/>
      <c r="G43" s="10"/>
      <c r="H43" s="31" t="s">
        <v>83</v>
      </c>
      <c r="I43" s="31" t="s">
        <v>90</v>
      </c>
      <c r="J43" s="25">
        <v>90</v>
      </c>
    </row>
    <row r="44" spans="6:11" x14ac:dyDescent="0.3">
      <c r="F44" s="10"/>
      <c r="G44" s="1"/>
      <c r="H44" s="31" t="s">
        <v>84</v>
      </c>
      <c r="I44" s="31" t="s">
        <v>12</v>
      </c>
      <c r="J44" s="25">
        <v>40</v>
      </c>
    </row>
    <row r="45" spans="6:11" x14ac:dyDescent="0.3">
      <c r="F45" s="10"/>
      <c r="G45" s="1"/>
      <c r="H45" s="31" t="s">
        <v>85</v>
      </c>
      <c r="I45" s="31" t="s">
        <v>90</v>
      </c>
      <c r="J45" s="25">
        <v>60</v>
      </c>
    </row>
    <row r="46" spans="6:11" x14ac:dyDescent="0.3">
      <c r="F46" s="10"/>
      <c r="G46" s="1"/>
      <c r="H46" s="31" t="s">
        <v>86</v>
      </c>
      <c r="I46" s="31" t="s">
        <v>53</v>
      </c>
      <c r="J46" s="25">
        <v>25</v>
      </c>
    </row>
    <row r="47" spans="6:11" x14ac:dyDescent="0.3">
      <c r="F47" s="10"/>
      <c r="G47" s="1"/>
      <c r="H47" s="31" t="s">
        <v>87</v>
      </c>
      <c r="I47" s="31" t="s">
        <v>12</v>
      </c>
      <c r="J47" s="25">
        <v>45</v>
      </c>
    </row>
    <row r="48" spans="6:11" x14ac:dyDescent="0.3">
      <c r="F48" s="10"/>
      <c r="G48" s="1"/>
      <c r="H48" s="31" t="s">
        <v>88</v>
      </c>
      <c r="I48" s="31" t="s">
        <v>90</v>
      </c>
      <c r="J48" s="25">
        <v>10</v>
      </c>
    </row>
    <row r="49" spans="6:10" x14ac:dyDescent="0.3">
      <c r="F49" s="10"/>
      <c r="G49" s="10"/>
      <c r="H49" s="31" t="s">
        <v>89</v>
      </c>
      <c r="I49" s="31" t="s">
        <v>90</v>
      </c>
      <c r="J49" s="25">
        <v>30</v>
      </c>
    </row>
    <row r="50" spans="6:10" x14ac:dyDescent="0.3">
      <c r="F50" s="10"/>
      <c r="G50" s="10"/>
      <c r="H50" s="31" t="s">
        <v>92</v>
      </c>
      <c r="I50" s="31" t="s">
        <v>12</v>
      </c>
      <c r="J50" s="25">
        <v>34</v>
      </c>
    </row>
    <row r="51" spans="6:10" x14ac:dyDescent="0.3">
      <c r="F51" s="10"/>
      <c r="G51" s="10"/>
      <c r="H51" s="31" t="s">
        <v>93</v>
      </c>
      <c r="I51" s="31" t="s">
        <v>53</v>
      </c>
      <c r="J51" s="25">
        <v>67</v>
      </c>
    </row>
    <row r="52" spans="6:10" x14ac:dyDescent="0.3">
      <c r="F52" s="10"/>
      <c r="G52" s="10"/>
      <c r="H52" s="38" t="s">
        <v>96</v>
      </c>
      <c r="I52" s="38" t="s">
        <v>59</v>
      </c>
      <c r="J52" s="25">
        <v>467</v>
      </c>
    </row>
    <row r="53" spans="6:10" x14ac:dyDescent="0.3">
      <c r="F53" s="10"/>
      <c r="G53" s="10"/>
      <c r="H53" s="38" t="s">
        <v>97</v>
      </c>
      <c r="I53" s="38" t="s">
        <v>12</v>
      </c>
      <c r="J53" s="25">
        <v>7</v>
      </c>
    </row>
    <row r="54" spans="6:10" x14ac:dyDescent="0.3">
      <c r="F54" s="10"/>
      <c r="G54" s="10"/>
      <c r="H54" s="38" t="s">
        <v>98</v>
      </c>
      <c r="I54" s="38" t="s">
        <v>12</v>
      </c>
      <c r="J54" s="25">
        <v>43</v>
      </c>
    </row>
    <row r="55" spans="6:10" x14ac:dyDescent="0.3">
      <c r="F55" s="10"/>
      <c r="G55" s="10"/>
      <c r="H55" s="38" t="s">
        <v>99</v>
      </c>
      <c r="I55" s="38" t="s">
        <v>12</v>
      </c>
      <c r="J55" s="25">
        <v>43</v>
      </c>
    </row>
    <row r="56" spans="6:10" x14ac:dyDescent="0.3">
      <c r="F56" s="10"/>
      <c r="G56" s="10"/>
      <c r="H56" s="38" t="s">
        <v>100</v>
      </c>
      <c r="I56" s="38" t="s">
        <v>19</v>
      </c>
      <c r="J56" s="25">
        <v>14</v>
      </c>
    </row>
    <row r="57" spans="6:10" x14ac:dyDescent="0.3">
      <c r="F57" s="10"/>
      <c r="G57" s="10"/>
      <c r="H57" s="38" t="s">
        <v>101</v>
      </c>
      <c r="I57" s="38" t="s">
        <v>90</v>
      </c>
      <c r="J57" s="25">
        <v>11</v>
      </c>
    </row>
    <row r="58" spans="6:10" x14ac:dyDescent="0.3">
      <c r="F58" s="10"/>
      <c r="G58" s="10"/>
      <c r="H58" s="38" t="s">
        <v>102</v>
      </c>
      <c r="I58" s="38" t="s">
        <v>59</v>
      </c>
      <c r="J58" s="25">
        <v>40</v>
      </c>
    </row>
    <row r="59" spans="6:10" x14ac:dyDescent="0.3">
      <c r="F59" s="10"/>
      <c r="G59" s="10"/>
      <c r="H59" s="31" t="s">
        <v>103</v>
      </c>
      <c r="I59" s="31" t="s">
        <v>34</v>
      </c>
      <c r="J59" s="25">
        <v>40</v>
      </c>
    </row>
    <row r="60" spans="6:10" x14ac:dyDescent="0.3">
      <c r="F60" s="10"/>
      <c r="G60" s="10"/>
      <c r="H60" s="31" t="s">
        <v>104</v>
      </c>
      <c r="I60" s="31" t="s">
        <v>34</v>
      </c>
      <c r="J60" s="25">
        <v>72</v>
      </c>
    </row>
    <row r="61" spans="6:10" x14ac:dyDescent="0.3">
      <c r="F61" s="10"/>
      <c r="G61" s="10"/>
      <c r="H61" s="31" t="s">
        <v>105</v>
      </c>
      <c r="I61" s="31" t="s">
        <v>32</v>
      </c>
      <c r="J61" s="25">
        <v>45</v>
      </c>
    </row>
    <row r="62" spans="6:10" x14ac:dyDescent="0.3">
      <c r="F62" s="10"/>
      <c r="G62" s="10"/>
      <c r="H62" s="31" t="s">
        <v>106</v>
      </c>
      <c r="I62" s="31" t="s">
        <v>12</v>
      </c>
      <c r="J62" s="25">
        <v>80</v>
      </c>
    </row>
    <row r="63" spans="6:10" x14ac:dyDescent="0.3">
      <c r="F63" s="10"/>
      <c r="G63" s="10"/>
      <c r="H63" s="31" t="s">
        <v>107</v>
      </c>
      <c r="I63" s="31" t="s">
        <v>19</v>
      </c>
      <c r="J63" s="25">
        <v>32</v>
      </c>
    </row>
    <row r="64" spans="6:10" x14ac:dyDescent="0.3">
      <c r="H64" s="31" t="s">
        <v>108</v>
      </c>
      <c r="I64" s="31" t="s">
        <v>12</v>
      </c>
      <c r="J64" s="25">
        <v>20</v>
      </c>
    </row>
    <row r="65" spans="7:10" x14ac:dyDescent="0.3">
      <c r="H65" s="31" t="s">
        <v>109</v>
      </c>
      <c r="I65" s="31" t="s">
        <v>15</v>
      </c>
      <c r="J65" s="25">
        <v>15</v>
      </c>
    </row>
    <row r="66" spans="7:10" x14ac:dyDescent="0.3">
      <c r="H66" s="31" t="s">
        <v>110</v>
      </c>
      <c r="I66" s="31" t="s">
        <v>15</v>
      </c>
      <c r="J66" s="25">
        <v>20</v>
      </c>
    </row>
    <row r="67" spans="7:10" x14ac:dyDescent="0.3">
      <c r="H67" s="31" t="s">
        <v>111</v>
      </c>
      <c r="I67" s="31" t="s">
        <v>12</v>
      </c>
      <c r="J67" s="25">
        <v>35</v>
      </c>
    </row>
    <row r="68" spans="7:10" x14ac:dyDescent="0.3">
      <c r="H68" s="31" t="s">
        <v>112</v>
      </c>
      <c r="I68" s="31" t="s">
        <v>53</v>
      </c>
      <c r="J68" s="25">
        <v>40</v>
      </c>
    </row>
    <row r="69" spans="7:10" x14ac:dyDescent="0.3">
      <c r="H69" s="31" t="s">
        <v>113</v>
      </c>
      <c r="I69" s="31" t="s">
        <v>15</v>
      </c>
      <c r="J69" s="25">
        <v>18</v>
      </c>
    </row>
    <row r="70" spans="7:10" x14ac:dyDescent="0.3">
      <c r="G70" s="10"/>
      <c r="H70" s="31" t="s">
        <v>107</v>
      </c>
      <c r="I70" s="31" t="s">
        <v>19</v>
      </c>
      <c r="J70" s="25">
        <v>55</v>
      </c>
    </row>
    <row r="71" spans="7:10" x14ac:dyDescent="0.3">
      <c r="G71" s="10"/>
      <c r="H71" s="31" t="s">
        <v>107</v>
      </c>
      <c r="I71" s="31" t="s">
        <v>19</v>
      </c>
      <c r="J71" s="25">
        <v>41</v>
      </c>
    </row>
    <row r="72" spans="7:10" x14ac:dyDescent="0.3">
      <c r="G72" s="10"/>
      <c r="H72" s="31" t="s">
        <v>108</v>
      </c>
      <c r="I72" s="31" t="s">
        <v>12</v>
      </c>
      <c r="J72" s="25">
        <v>19</v>
      </c>
    </row>
    <row r="73" spans="7:10" x14ac:dyDescent="0.3">
      <c r="H73" s="31" t="s">
        <v>111</v>
      </c>
      <c r="I73" s="31" t="s">
        <v>12</v>
      </c>
      <c r="J73" s="25">
        <v>61</v>
      </c>
    </row>
    <row r="74" spans="7:10" x14ac:dyDescent="0.3">
      <c r="H74" s="31" t="s">
        <v>114</v>
      </c>
      <c r="I74" s="31" t="s">
        <v>91</v>
      </c>
      <c r="J74" s="25">
        <v>25</v>
      </c>
    </row>
    <row r="75" spans="7:10" x14ac:dyDescent="0.3">
      <c r="H75" s="31" t="s">
        <v>115</v>
      </c>
      <c r="I75" s="31" t="s">
        <v>12</v>
      </c>
      <c r="J75" s="25">
        <v>33</v>
      </c>
    </row>
    <row r="76" spans="7:10" x14ac:dyDescent="0.3">
      <c r="H76" s="31" t="s">
        <v>116</v>
      </c>
      <c r="I76" s="31" t="s">
        <v>12</v>
      </c>
      <c r="J76" s="25">
        <v>104</v>
      </c>
    </row>
    <row r="77" spans="7:10" x14ac:dyDescent="0.3">
      <c r="H77" s="31" t="s">
        <v>117</v>
      </c>
      <c r="I77" s="31" t="s">
        <v>32</v>
      </c>
      <c r="J77" s="25">
        <v>38</v>
      </c>
    </row>
    <row r="78" spans="7:10" x14ac:dyDescent="0.3">
      <c r="H78" s="31" t="s">
        <v>118</v>
      </c>
      <c r="I78" s="31" t="s">
        <v>19</v>
      </c>
      <c r="J78" s="25">
        <v>55</v>
      </c>
    </row>
    <row r="79" spans="7:10" x14ac:dyDescent="0.3">
      <c r="H79" s="31" t="s">
        <v>124</v>
      </c>
      <c r="I79" s="31" t="s">
        <v>15</v>
      </c>
      <c r="J79" s="25">
        <v>59</v>
      </c>
    </row>
    <row r="80" spans="7:10" x14ac:dyDescent="0.3">
      <c r="H80" s="31" t="s">
        <v>119</v>
      </c>
      <c r="I80" s="31" t="s">
        <v>59</v>
      </c>
      <c r="J80" s="25">
        <v>128</v>
      </c>
    </row>
    <row r="81" spans="8:10" x14ac:dyDescent="0.3">
      <c r="H81" s="31" t="s">
        <v>120</v>
      </c>
      <c r="I81" s="31" t="s">
        <v>59</v>
      </c>
      <c r="J81" s="25">
        <v>121</v>
      </c>
    </row>
    <row r="82" spans="8:10" x14ac:dyDescent="0.3">
      <c r="H82" s="31" t="s">
        <v>121</v>
      </c>
      <c r="I82" s="31" t="s">
        <v>12</v>
      </c>
      <c r="J82" s="25">
        <v>64</v>
      </c>
    </row>
    <row r="83" spans="8:10" x14ac:dyDescent="0.3">
      <c r="H83" s="31" t="s">
        <v>122</v>
      </c>
      <c r="I83" s="31" t="s">
        <v>90</v>
      </c>
      <c r="J83" s="25">
        <v>25</v>
      </c>
    </row>
    <row r="84" spans="8:10" x14ac:dyDescent="0.3">
      <c r="H84" s="31" t="s">
        <v>123</v>
      </c>
      <c r="I84" s="31" t="s">
        <v>15</v>
      </c>
      <c r="J84" s="25">
        <v>14</v>
      </c>
    </row>
    <row r="85" spans="8:10" x14ac:dyDescent="0.3">
      <c r="H85" s="31"/>
      <c r="I85" s="31"/>
    </row>
    <row r="86" spans="8:10" x14ac:dyDescent="0.3">
      <c r="H86" s="31"/>
      <c r="I86" s="31"/>
    </row>
    <row r="87" spans="8:10" x14ac:dyDescent="0.3">
      <c r="H87" s="31"/>
      <c r="I87" s="31"/>
    </row>
    <row r="88" spans="8:10" x14ac:dyDescent="0.3">
      <c r="H88" s="31"/>
      <c r="I88" s="31"/>
    </row>
    <row r="89" spans="8:10" x14ac:dyDescent="0.3">
      <c r="H89" s="31"/>
      <c r="I89" s="31"/>
    </row>
    <row r="90" spans="8:10" x14ac:dyDescent="0.3">
      <c r="H90" s="31"/>
      <c r="I90" s="31"/>
    </row>
    <row r="91" spans="8:10" x14ac:dyDescent="0.3">
      <c r="H91" s="31"/>
      <c r="I91" s="31"/>
    </row>
    <row r="92" spans="8:10" x14ac:dyDescent="0.3">
      <c r="H92" s="31"/>
      <c r="I92" s="31"/>
    </row>
    <row r="93" spans="8:10" x14ac:dyDescent="0.3">
      <c r="H93" s="31"/>
      <c r="I93" s="31"/>
    </row>
    <row r="94" spans="8:10" x14ac:dyDescent="0.3">
      <c r="H94" s="31"/>
      <c r="I94" s="31"/>
    </row>
    <row r="95" spans="8:10" x14ac:dyDescent="0.3">
      <c r="H95" s="31"/>
      <c r="I95" s="31"/>
    </row>
    <row r="96" spans="8:10" x14ac:dyDescent="0.3">
      <c r="H96" s="31"/>
      <c r="I96" s="31"/>
    </row>
    <row r="97" spans="8:9" x14ac:dyDescent="0.3">
      <c r="H97" s="31"/>
      <c r="I97" s="31"/>
    </row>
    <row r="98" spans="8:9" x14ac:dyDescent="0.3">
      <c r="H98" s="31"/>
      <c r="I98" s="31"/>
    </row>
    <row r="99" spans="8:9" x14ac:dyDescent="0.3">
      <c r="H99" s="31"/>
      <c r="I99" s="31"/>
    </row>
    <row r="100" spans="8:9" x14ac:dyDescent="0.3">
      <c r="H100" s="31"/>
      <c r="I100" s="31"/>
    </row>
    <row r="101" spans="8:9" x14ac:dyDescent="0.3">
      <c r="H101" s="31"/>
      <c r="I101" s="31"/>
    </row>
    <row r="102" spans="8:9" x14ac:dyDescent="0.3">
      <c r="H102" s="31"/>
      <c r="I102" s="31"/>
    </row>
    <row r="103" spans="8:9" x14ac:dyDescent="0.3">
      <c r="H103" s="31"/>
      <c r="I103" s="31"/>
    </row>
    <row r="104" spans="8:9" x14ac:dyDescent="0.3">
      <c r="H104" s="31"/>
      <c r="I104" s="31"/>
    </row>
    <row r="105" spans="8:9" x14ac:dyDescent="0.3">
      <c r="H105" s="31"/>
      <c r="I105" s="31"/>
    </row>
    <row r="106" spans="8:9" x14ac:dyDescent="0.3">
      <c r="H106" s="31"/>
      <c r="I106" s="31"/>
    </row>
    <row r="107" spans="8:9" x14ac:dyDescent="0.3">
      <c r="H107" s="31"/>
      <c r="I107" s="31"/>
    </row>
    <row r="108" spans="8:9" x14ac:dyDescent="0.3">
      <c r="H108" s="31"/>
      <c r="I108" s="31"/>
    </row>
    <row r="109" spans="8:9" x14ac:dyDescent="0.3">
      <c r="H109" s="31"/>
      <c r="I109" s="31"/>
    </row>
    <row r="110" spans="8:9" x14ac:dyDescent="0.3">
      <c r="H110" s="31"/>
      <c r="I110" s="31"/>
    </row>
    <row r="111" spans="8:9" x14ac:dyDescent="0.3">
      <c r="H111" s="31"/>
      <c r="I111" s="31"/>
    </row>
    <row r="112" spans="8:9" x14ac:dyDescent="0.3">
      <c r="H112" s="31"/>
      <c r="I112" s="31"/>
    </row>
    <row r="113" spans="8:9" x14ac:dyDescent="0.3">
      <c r="H113" s="31"/>
      <c r="I113" s="31"/>
    </row>
    <row r="114" spans="8:9" x14ac:dyDescent="0.3">
      <c r="H114" s="31"/>
      <c r="I114" s="31"/>
    </row>
    <row r="115" spans="8:9" x14ac:dyDescent="0.3">
      <c r="H115" s="31"/>
      <c r="I115" s="31"/>
    </row>
    <row r="116" spans="8:9" x14ac:dyDescent="0.3">
      <c r="H116" s="31"/>
      <c r="I116" s="31"/>
    </row>
    <row r="117" spans="8:9" x14ac:dyDescent="0.3">
      <c r="H117" s="31"/>
      <c r="I117" s="31"/>
    </row>
    <row r="118" spans="8:9" x14ac:dyDescent="0.3">
      <c r="H118" s="31"/>
      <c r="I118" s="31"/>
    </row>
    <row r="119" spans="8:9" x14ac:dyDescent="0.3">
      <c r="H119" s="31"/>
      <c r="I119" s="31"/>
    </row>
    <row r="120" spans="8:9" x14ac:dyDescent="0.3">
      <c r="H120" s="31"/>
      <c r="I120" s="31"/>
    </row>
    <row r="121" spans="8:9" x14ac:dyDescent="0.3">
      <c r="H121" s="31"/>
      <c r="I121" s="31"/>
    </row>
    <row r="122" spans="8:9" x14ac:dyDescent="0.3">
      <c r="H122" s="31"/>
      <c r="I122" s="31"/>
    </row>
    <row r="123" spans="8:9" x14ac:dyDescent="0.3">
      <c r="H123" s="31"/>
      <c r="I123" s="31"/>
    </row>
    <row r="124" spans="8:9" x14ac:dyDescent="0.3">
      <c r="H124" s="31"/>
      <c r="I124" s="31"/>
    </row>
    <row r="125" spans="8:9" x14ac:dyDescent="0.3">
      <c r="H125" s="31"/>
      <c r="I125" s="31"/>
    </row>
    <row r="126" spans="8:9" x14ac:dyDescent="0.3">
      <c r="H126" s="31"/>
      <c r="I126" s="31"/>
    </row>
    <row r="127" spans="8:9" x14ac:dyDescent="0.3">
      <c r="H127" s="31"/>
      <c r="I127" s="31"/>
    </row>
    <row r="128" spans="8:9" x14ac:dyDescent="0.3">
      <c r="H128" s="31"/>
      <c r="I128" s="31"/>
    </row>
    <row r="129" spans="8:9" x14ac:dyDescent="0.3">
      <c r="H129" s="31"/>
      <c r="I129" s="31"/>
    </row>
    <row r="130" spans="8:9" x14ac:dyDescent="0.3">
      <c r="H130" s="31"/>
      <c r="I130" s="31"/>
    </row>
  </sheetData>
  <autoFilter ref="F16:J45" xr:uid="{3ABEFC04-2EA9-45C0-B798-B2081BAE7DE4}"/>
  <conditionalFormatting sqref="I4:I9">
    <cfRule type="cellIs" dxfId="9" priority="5" operator="greaterThan">
      <formula>G4</formula>
    </cfRule>
  </conditionalFormatting>
  <conditionalFormatting sqref="I13">
    <cfRule type="cellIs" dxfId="8" priority="4" operator="greaterThan">
      <formula>G13</formula>
    </cfRule>
  </conditionalFormatting>
  <conditionalFormatting sqref="I11">
    <cfRule type="cellIs" dxfId="7" priority="3" operator="greaterThan">
      <formula>G11</formula>
    </cfRule>
  </conditionalFormatting>
  <conditionalFormatting sqref="I10">
    <cfRule type="cellIs" dxfId="6" priority="2" operator="greaterThan">
      <formula>G10</formula>
    </cfRule>
  </conditionalFormatting>
  <conditionalFormatting sqref="I12">
    <cfRule type="cellIs" dxfId="5" priority="1" operator="greaterThan">
      <formula>G12</formula>
    </cfRule>
  </conditionalFormatting>
  <dataValidations count="1">
    <dataValidation type="list" allowBlank="1" showInputMessage="1" showErrorMessage="1" sqref="I17:I43 I45:I433" xr:uid="{AED8693D-17AB-49B1-923E-7BA06C5CF3AA}">
      <formula1>$A$3:$A$12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5A12-4D77-426E-A550-D0D002BBB302}">
  <dimension ref="A2:K133"/>
  <sheetViews>
    <sheetView topLeftCell="B1" workbookViewId="0">
      <selection activeCell="E37" sqref="E37"/>
    </sheetView>
  </sheetViews>
  <sheetFormatPr defaultRowHeight="14.4" x14ac:dyDescent="0.3"/>
  <cols>
    <col min="1" max="1" width="0" hidden="1" customWidth="1"/>
    <col min="3" max="3" width="13.6640625" customWidth="1"/>
    <col min="4" max="4" width="13.88671875" customWidth="1"/>
    <col min="6" max="6" width="9.77734375" bestFit="1" customWidth="1"/>
    <col min="7" max="7" width="11.5546875" customWidth="1"/>
    <col min="8" max="8" width="36.5546875" customWidth="1"/>
    <col min="9" max="9" width="14.5546875" customWidth="1"/>
    <col min="10" max="10" width="14.21875" style="24" customWidth="1"/>
  </cols>
  <sheetData>
    <row r="2" spans="1:10" x14ac:dyDescent="0.3">
      <c r="C2" s="2" t="s">
        <v>25</v>
      </c>
      <c r="G2" t="s">
        <v>22</v>
      </c>
      <c r="I2" t="s">
        <v>23</v>
      </c>
    </row>
    <row r="3" spans="1:10" x14ac:dyDescent="0.3">
      <c r="A3" t="s">
        <v>12</v>
      </c>
      <c r="C3" s="34" t="s">
        <v>26</v>
      </c>
      <c r="D3" s="34" t="s">
        <v>13</v>
      </c>
      <c r="G3" s="8">
        <f>SUM(G4:G13)</f>
        <v>1000</v>
      </c>
      <c r="H3" s="36" t="s">
        <v>6</v>
      </c>
      <c r="I3" s="37">
        <f>SUM(I4:I13)</f>
        <v>973.1400000000001</v>
      </c>
    </row>
    <row r="4" spans="1:10" x14ac:dyDescent="0.3">
      <c r="A4" t="s">
        <v>18</v>
      </c>
      <c r="C4" s="32">
        <v>5500</v>
      </c>
      <c r="D4" s="32">
        <v>22000</v>
      </c>
      <c r="E4" s="4"/>
      <c r="G4" s="21">
        <v>225</v>
      </c>
      <c r="H4" s="38" t="s">
        <v>12</v>
      </c>
      <c r="I4" s="3">
        <f>SUMIF(I17:I147,"Restaurants",J17:J147)</f>
        <v>292.45</v>
      </c>
    </row>
    <row r="5" spans="1:10" x14ac:dyDescent="0.3">
      <c r="A5" t="s">
        <v>15</v>
      </c>
      <c r="G5" s="17">
        <v>150</v>
      </c>
      <c r="H5" s="38" t="s">
        <v>21</v>
      </c>
      <c r="I5" s="3">
        <f>SUMIF(I17:I147,"Hobby",J17:J147)</f>
        <v>50</v>
      </c>
    </row>
    <row r="6" spans="1:10" x14ac:dyDescent="0.3">
      <c r="A6" t="s">
        <v>3</v>
      </c>
      <c r="C6" s="2" t="s">
        <v>56</v>
      </c>
      <c r="G6" s="17">
        <v>200</v>
      </c>
      <c r="H6" s="38" t="s">
        <v>15</v>
      </c>
      <c r="I6" s="3">
        <f>SUMIF(I17:I147,"Groceries",J17:J147)</f>
        <v>193</v>
      </c>
    </row>
    <row r="7" spans="1:10" x14ac:dyDescent="0.3">
      <c r="A7" t="s">
        <v>19</v>
      </c>
      <c r="C7" s="33">
        <v>4955</v>
      </c>
      <c r="D7" t="s">
        <v>95</v>
      </c>
      <c r="G7" s="17">
        <v>0</v>
      </c>
      <c r="H7" s="38" t="s">
        <v>3</v>
      </c>
      <c r="I7" s="3">
        <f>SUMIF(I17:I147,"Gas",J17:J147)</f>
        <v>0</v>
      </c>
    </row>
    <row r="8" spans="1:10" x14ac:dyDescent="0.3">
      <c r="A8" t="s">
        <v>20</v>
      </c>
      <c r="D8" t="s">
        <v>145</v>
      </c>
      <c r="G8" s="17">
        <v>100</v>
      </c>
      <c r="H8" s="38" t="s">
        <v>19</v>
      </c>
      <c r="I8" s="3">
        <f>SUMIF(I17:I147,"Bars",J17:J147)</f>
        <v>319.69</v>
      </c>
    </row>
    <row r="9" spans="1:10" x14ac:dyDescent="0.3">
      <c r="A9" t="s">
        <v>1</v>
      </c>
      <c r="G9" s="17">
        <v>200</v>
      </c>
      <c r="H9" s="38" t="s">
        <v>20</v>
      </c>
      <c r="I9" s="3">
        <f>SUMIF(I17:I147,"Entertainment",J17:J147)</f>
        <v>80</v>
      </c>
    </row>
    <row r="10" spans="1:10" x14ac:dyDescent="0.3">
      <c r="A10" t="s">
        <v>30</v>
      </c>
      <c r="G10" s="17">
        <v>0</v>
      </c>
      <c r="H10" s="38" t="s">
        <v>1</v>
      </c>
      <c r="I10" s="7">
        <f>SUMIF(I17:I147,"Car",J17:J147)</f>
        <v>0</v>
      </c>
    </row>
    <row r="11" spans="1:10" x14ac:dyDescent="0.3">
      <c r="A11" t="s">
        <v>32</v>
      </c>
      <c r="G11" s="35">
        <v>50</v>
      </c>
      <c r="H11" s="38" t="s">
        <v>30</v>
      </c>
      <c r="I11" s="7">
        <f>SUMIF(I17:I147,"Ride Share",J17:J147)</f>
        <v>13</v>
      </c>
      <c r="J11" s="25"/>
    </row>
    <row r="12" spans="1:10" x14ac:dyDescent="0.3">
      <c r="A12" t="s">
        <v>34</v>
      </c>
      <c r="G12" s="9"/>
      <c r="H12" s="38" t="s">
        <v>34</v>
      </c>
      <c r="I12" s="7">
        <f>SUMIF(I16:I147,"Travel",J16:J147)</f>
        <v>0</v>
      </c>
      <c r="J12" s="25"/>
    </row>
    <row r="13" spans="1:10" x14ac:dyDescent="0.3">
      <c r="G13" s="9">
        <v>75</v>
      </c>
      <c r="H13" s="38" t="s">
        <v>40</v>
      </c>
      <c r="I13" s="7">
        <f>SUMIF(I17:I148,"Other",J17:J148)</f>
        <v>25</v>
      </c>
      <c r="J13" s="25"/>
    </row>
    <row r="14" spans="1:10" x14ac:dyDescent="0.3">
      <c r="I14" s="38"/>
      <c r="J14" s="25"/>
    </row>
    <row r="15" spans="1:10" x14ac:dyDescent="0.3">
      <c r="J15" s="25"/>
    </row>
    <row r="16" spans="1:10" x14ac:dyDescent="0.3">
      <c r="F16" s="6" t="s">
        <v>24</v>
      </c>
      <c r="G16" s="6" t="s">
        <v>16</v>
      </c>
      <c r="H16" s="6" t="s">
        <v>29</v>
      </c>
      <c r="I16" s="6" t="s">
        <v>17</v>
      </c>
      <c r="J16" s="26" t="s">
        <v>61</v>
      </c>
    </row>
    <row r="17" spans="6:11" x14ac:dyDescent="0.3">
      <c r="F17" s="10"/>
      <c r="G17" s="1">
        <v>44593</v>
      </c>
      <c r="H17" s="38" t="s">
        <v>125</v>
      </c>
      <c r="I17" s="38" t="s">
        <v>15</v>
      </c>
      <c r="J17" s="25">
        <v>44</v>
      </c>
    </row>
    <row r="18" spans="6:11" x14ac:dyDescent="0.3">
      <c r="F18" s="10"/>
      <c r="G18" s="1">
        <v>44594</v>
      </c>
      <c r="H18" s="38" t="s">
        <v>126</v>
      </c>
      <c r="I18" s="38" t="s">
        <v>20</v>
      </c>
      <c r="J18" s="25">
        <v>45</v>
      </c>
    </row>
    <row r="19" spans="6:11" x14ac:dyDescent="0.3">
      <c r="F19" s="10"/>
      <c r="G19" s="27">
        <v>44594</v>
      </c>
      <c r="H19" s="28" t="s">
        <v>127</v>
      </c>
      <c r="I19" s="28" t="s">
        <v>19</v>
      </c>
      <c r="J19" s="29">
        <v>50</v>
      </c>
      <c r="K19" s="30"/>
    </row>
    <row r="20" spans="6:11" x14ac:dyDescent="0.3">
      <c r="F20" s="10"/>
      <c r="G20" s="1">
        <v>44597</v>
      </c>
      <c r="H20" s="38" t="s">
        <v>128</v>
      </c>
      <c r="I20" s="38" t="s">
        <v>12</v>
      </c>
      <c r="J20" s="25">
        <v>68</v>
      </c>
    </row>
    <row r="21" spans="6:11" x14ac:dyDescent="0.3">
      <c r="F21" s="10"/>
      <c r="G21" s="1">
        <v>44598</v>
      </c>
      <c r="H21" s="38" t="s">
        <v>129</v>
      </c>
      <c r="I21" s="38" t="s">
        <v>12</v>
      </c>
      <c r="J21" s="25">
        <v>27.45</v>
      </c>
    </row>
    <row r="22" spans="6:11" x14ac:dyDescent="0.3">
      <c r="F22" s="10"/>
      <c r="G22" s="1">
        <v>44598</v>
      </c>
      <c r="H22" s="38" t="s">
        <v>130</v>
      </c>
      <c r="I22" s="38" t="s">
        <v>19</v>
      </c>
      <c r="J22" s="25">
        <v>112</v>
      </c>
    </row>
    <row r="23" spans="6:11" x14ac:dyDescent="0.3">
      <c r="F23" s="10"/>
      <c r="G23" s="1">
        <v>44598</v>
      </c>
      <c r="H23" s="38" t="s">
        <v>131</v>
      </c>
      <c r="I23" s="38" t="s">
        <v>20</v>
      </c>
      <c r="J23" s="25">
        <v>35</v>
      </c>
    </row>
    <row r="24" spans="6:11" x14ac:dyDescent="0.3">
      <c r="F24" s="10"/>
      <c r="G24" s="1">
        <v>44599</v>
      </c>
      <c r="H24" s="38" t="s">
        <v>132</v>
      </c>
      <c r="I24" s="38" t="s">
        <v>15</v>
      </c>
      <c r="J24" s="25">
        <v>32</v>
      </c>
    </row>
    <row r="25" spans="6:11" x14ac:dyDescent="0.3">
      <c r="F25" s="10"/>
      <c r="G25" s="1">
        <v>44603</v>
      </c>
      <c r="H25" s="38" t="s">
        <v>133</v>
      </c>
      <c r="I25" s="38" t="s">
        <v>20</v>
      </c>
      <c r="J25" s="25">
        <v>0</v>
      </c>
    </row>
    <row r="26" spans="6:11" x14ac:dyDescent="0.3">
      <c r="F26" s="10"/>
      <c r="G26" s="1">
        <v>44603</v>
      </c>
      <c r="H26" s="38" t="s">
        <v>134</v>
      </c>
      <c r="I26" s="38" t="s">
        <v>19</v>
      </c>
      <c r="J26" s="25">
        <v>18</v>
      </c>
    </row>
    <row r="27" spans="6:11" x14ac:dyDescent="0.3">
      <c r="F27" s="10"/>
      <c r="G27" s="1">
        <v>44603</v>
      </c>
      <c r="H27" s="38" t="s">
        <v>135</v>
      </c>
      <c r="I27" s="38" t="s">
        <v>19</v>
      </c>
      <c r="J27" s="25">
        <v>69.69</v>
      </c>
    </row>
    <row r="28" spans="6:11" x14ac:dyDescent="0.3">
      <c r="F28" s="10"/>
      <c r="G28" s="1">
        <v>44604</v>
      </c>
      <c r="H28" s="38" t="s">
        <v>136</v>
      </c>
      <c r="I28" s="38" t="s">
        <v>18</v>
      </c>
      <c r="J28" s="25">
        <v>20</v>
      </c>
    </row>
    <row r="29" spans="6:11" x14ac:dyDescent="0.3">
      <c r="F29" s="10"/>
      <c r="G29" s="1">
        <v>44604</v>
      </c>
      <c r="H29" s="38" t="s">
        <v>139</v>
      </c>
      <c r="I29" s="38" t="s">
        <v>15</v>
      </c>
      <c r="J29" s="25">
        <v>57</v>
      </c>
    </row>
    <row r="30" spans="6:11" x14ac:dyDescent="0.3">
      <c r="F30" s="10"/>
      <c r="G30" s="1">
        <v>44606</v>
      </c>
      <c r="H30" s="38" t="s">
        <v>137</v>
      </c>
      <c r="I30" s="38" t="s">
        <v>15</v>
      </c>
      <c r="J30" s="25">
        <v>60</v>
      </c>
    </row>
    <row r="31" spans="6:11" x14ac:dyDescent="0.3">
      <c r="F31" s="10"/>
      <c r="G31" s="1">
        <v>44605</v>
      </c>
      <c r="H31" s="38" t="s">
        <v>138</v>
      </c>
      <c r="I31" s="38" t="s">
        <v>30</v>
      </c>
      <c r="J31" s="25">
        <v>13</v>
      </c>
    </row>
    <row r="32" spans="6:11" x14ac:dyDescent="0.3">
      <c r="F32" s="10"/>
      <c r="G32" s="1">
        <v>44606</v>
      </c>
      <c r="H32" s="38" t="s">
        <v>140</v>
      </c>
      <c r="I32" s="38" t="s">
        <v>12</v>
      </c>
      <c r="J32" s="25">
        <v>90</v>
      </c>
    </row>
    <row r="33" spans="6:11" x14ac:dyDescent="0.3">
      <c r="F33" s="10"/>
      <c r="G33" s="1">
        <v>44612</v>
      </c>
      <c r="H33" s="38" t="s">
        <v>141</v>
      </c>
      <c r="I33" s="38" t="s">
        <v>18</v>
      </c>
      <c r="J33" s="25">
        <v>30</v>
      </c>
    </row>
    <row r="34" spans="6:11" x14ac:dyDescent="0.3">
      <c r="F34" s="10"/>
      <c r="G34" s="1">
        <v>44612</v>
      </c>
      <c r="H34" s="38" t="s">
        <v>142</v>
      </c>
      <c r="I34" s="38" t="s">
        <v>143</v>
      </c>
      <c r="J34" s="25">
        <v>25</v>
      </c>
    </row>
    <row r="35" spans="6:11" x14ac:dyDescent="0.3">
      <c r="F35" s="10"/>
      <c r="G35" s="1">
        <v>44612</v>
      </c>
      <c r="H35" s="38" t="s">
        <v>144</v>
      </c>
      <c r="I35" s="38" t="s">
        <v>12</v>
      </c>
      <c r="J35" s="25">
        <v>25</v>
      </c>
      <c r="K35" s="3"/>
    </row>
    <row r="36" spans="6:11" x14ac:dyDescent="0.3">
      <c r="F36" s="10"/>
      <c r="G36" s="1">
        <v>44617</v>
      </c>
      <c r="H36" s="38" t="s">
        <v>146</v>
      </c>
      <c r="I36" s="38" t="s">
        <v>12</v>
      </c>
      <c r="J36" s="25">
        <v>17</v>
      </c>
    </row>
    <row r="37" spans="6:11" x14ac:dyDescent="0.3">
      <c r="F37" s="10"/>
      <c r="G37" s="1">
        <v>44620</v>
      </c>
      <c r="H37" s="38" t="s">
        <v>147</v>
      </c>
      <c r="I37" s="38" t="s">
        <v>19</v>
      </c>
      <c r="J37" s="25">
        <v>70</v>
      </c>
    </row>
    <row r="38" spans="6:11" x14ac:dyDescent="0.3">
      <c r="F38" s="10"/>
      <c r="G38" s="1">
        <v>44620</v>
      </c>
      <c r="H38" s="38" t="s">
        <v>148</v>
      </c>
      <c r="I38" s="38" t="s">
        <v>12</v>
      </c>
      <c r="J38" s="25">
        <v>65</v>
      </c>
    </row>
    <row r="39" spans="6:11" x14ac:dyDescent="0.3">
      <c r="F39" s="10"/>
      <c r="G39" s="1"/>
      <c r="H39" s="38"/>
      <c r="I39" s="38"/>
      <c r="J39" s="25"/>
    </row>
    <row r="40" spans="6:11" x14ac:dyDescent="0.3">
      <c r="F40" s="10"/>
      <c r="G40" s="1"/>
      <c r="H40" s="38"/>
      <c r="I40" s="38"/>
      <c r="J40" s="25"/>
    </row>
    <row r="41" spans="6:11" x14ac:dyDescent="0.3">
      <c r="F41" s="10"/>
      <c r="G41" s="1"/>
      <c r="H41" s="38"/>
      <c r="I41" s="38"/>
      <c r="J41" s="25"/>
    </row>
    <row r="42" spans="6:11" x14ac:dyDescent="0.3">
      <c r="F42" s="10"/>
      <c r="G42" s="1"/>
      <c r="H42" s="38"/>
      <c r="I42" s="38"/>
      <c r="J42" s="25"/>
    </row>
    <row r="43" spans="6:11" x14ac:dyDescent="0.3">
      <c r="F43" s="10"/>
      <c r="G43" s="10"/>
      <c r="H43" s="38"/>
      <c r="I43" s="38"/>
      <c r="J43" s="25"/>
    </row>
    <row r="44" spans="6:11" x14ac:dyDescent="0.3">
      <c r="F44" s="10"/>
      <c r="G44" s="1"/>
      <c r="H44" s="38"/>
      <c r="I44" s="38"/>
      <c r="J44" s="25"/>
    </row>
    <row r="45" spans="6:11" x14ac:dyDescent="0.3">
      <c r="F45" s="10"/>
      <c r="G45" s="1"/>
      <c r="H45" s="38"/>
      <c r="I45" s="38"/>
      <c r="J45" s="25"/>
    </row>
    <row r="46" spans="6:11" x14ac:dyDescent="0.3">
      <c r="F46" s="10"/>
      <c r="G46" s="1"/>
      <c r="H46" s="38"/>
      <c r="I46" s="38"/>
      <c r="J46" s="25"/>
    </row>
    <row r="47" spans="6:11" x14ac:dyDescent="0.3">
      <c r="F47" s="10"/>
      <c r="G47" s="1"/>
      <c r="H47" s="38"/>
      <c r="I47" s="38"/>
      <c r="J47" s="25"/>
    </row>
    <row r="48" spans="6:11" x14ac:dyDescent="0.3">
      <c r="F48" s="10"/>
      <c r="G48" s="1"/>
      <c r="H48" s="38"/>
      <c r="I48" s="38"/>
      <c r="J48" s="25"/>
    </row>
    <row r="49" spans="6:10" x14ac:dyDescent="0.3">
      <c r="F49" s="10"/>
      <c r="G49" s="10"/>
      <c r="H49" s="38"/>
      <c r="I49" s="38"/>
      <c r="J49" s="25"/>
    </row>
    <row r="50" spans="6:10" x14ac:dyDescent="0.3">
      <c r="F50" s="10"/>
      <c r="G50" s="10"/>
      <c r="H50" s="38"/>
      <c r="I50" s="38"/>
      <c r="J50" s="25"/>
    </row>
    <row r="51" spans="6:10" x14ac:dyDescent="0.3">
      <c r="F51" s="10"/>
      <c r="G51" s="10"/>
      <c r="H51" s="38"/>
      <c r="I51" s="38"/>
      <c r="J51" s="25"/>
    </row>
    <row r="52" spans="6:10" x14ac:dyDescent="0.3">
      <c r="F52" s="10"/>
      <c r="G52" s="10"/>
      <c r="H52" s="38"/>
      <c r="I52" s="38"/>
      <c r="J52" s="25"/>
    </row>
    <row r="53" spans="6:10" x14ac:dyDescent="0.3">
      <c r="F53" s="10"/>
      <c r="G53" s="10"/>
      <c r="H53" s="38"/>
      <c r="I53" s="38"/>
      <c r="J53" s="25"/>
    </row>
    <row r="54" spans="6:10" x14ac:dyDescent="0.3">
      <c r="F54" s="10"/>
      <c r="G54" s="10"/>
      <c r="H54" s="38"/>
      <c r="I54" s="38"/>
      <c r="J54" s="25"/>
    </row>
    <row r="55" spans="6:10" x14ac:dyDescent="0.3">
      <c r="F55" s="10"/>
      <c r="G55" s="10"/>
      <c r="H55" s="38"/>
      <c r="I55" s="38"/>
      <c r="J55" s="25"/>
    </row>
    <row r="56" spans="6:10" x14ac:dyDescent="0.3">
      <c r="F56" s="10"/>
      <c r="G56" s="10"/>
      <c r="H56" s="38"/>
      <c r="I56" s="38"/>
      <c r="J56" s="25"/>
    </row>
    <row r="57" spans="6:10" x14ac:dyDescent="0.3">
      <c r="F57" s="10"/>
      <c r="G57" s="10"/>
      <c r="H57" s="38"/>
      <c r="I57" s="38"/>
      <c r="J57" s="25"/>
    </row>
    <row r="58" spans="6:10" x14ac:dyDescent="0.3">
      <c r="F58" s="10"/>
      <c r="G58" s="10"/>
      <c r="H58" s="38"/>
      <c r="I58" s="38"/>
      <c r="J58" s="25"/>
    </row>
    <row r="59" spans="6:10" x14ac:dyDescent="0.3">
      <c r="F59" s="10"/>
      <c r="G59" s="10"/>
      <c r="H59" s="38"/>
      <c r="I59" s="38"/>
      <c r="J59" s="25"/>
    </row>
    <row r="60" spans="6:10" x14ac:dyDescent="0.3">
      <c r="F60" s="10"/>
      <c r="G60" s="10"/>
      <c r="H60" s="38"/>
      <c r="I60" s="38"/>
      <c r="J60" s="25"/>
    </row>
    <row r="61" spans="6:10" x14ac:dyDescent="0.3">
      <c r="F61" s="10"/>
      <c r="G61" s="10"/>
      <c r="H61" s="38"/>
      <c r="I61" s="38"/>
      <c r="J61" s="25"/>
    </row>
    <row r="62" spans="6:10" x14ac:dyDescent="0.3">
      <c r="F62" s="10"/>
      <c r="G62" s="10"/>
      <c r="H62" s="38"/>
      <c r="I62" s="38"/>
      <c r="J62" s="25"/>
    </row>
    <row r="63" spans="6:10" x14ac:dyDescent="0.3">
      <c r="F63" s="10"/>
      <c r="G63" s="10"/>
      <c r="H63" s="38"/>
      <c r="I63" s="38"/>
      <c r="J63" s="25"/>
    </row>
    <row r="64" spans="6:10" x14ac:dyDescent="0.3">
      <c r="F64" s="10"/>
      <c r="G64" s="10"/>
      <c r="H64" s="38"/>
      <c r="I64" s="38"/>
      <c r="J64" s="25"/>
    </row>
    <row r="65" spans="6:10" x14ac:dyDescent="0.3">
      <c r="F65" s="10"/>
      <c r="G65" s="10"/>
      <c r="H65" s="38"/>
      <c r="I65" s="38"/>
      <c r="J65" s="25"/>
    </row>
    <row r="66" spans="6:10" x14ac:dyDescent="0.3">
      <c r="F66" s="10"/>
      <c r="G66" s="10"/>
      <c r="H66" s="38"/>
      <c r="I66" s="38"/>
      <c r="J66" s="25"/>
    </row>
    <row r="67" spans="6:10" x14ac:dyDescent="0.3">
      <c r="H67" s="38"/>
      <c r="I67" s="38"/>
      <c r="J67" s="25"/>
    </row>
    <row r="68" spans="6:10" x14ac:dyDescent="0.3">
      <c r="H68" s="38"/>
      <c r="I68" s="38"/>
    </row>
    <row r="69" spans="6:10" x14ac:dyDescent="0.3">
      <c r="H69" s="38"/>
      <c r="I69" s="38"/>
    </row>
    <row r="70" spans="6:10" x14ac:dyDescent="0.3">
      <c r="H70" s="38"/>
      <c r="I70" s="38"/>
    </row>
    <row r="71" spans="6:10" x14ac:dyDescent="0.3">
      <c r="H71" s="38"/>
      <c r="I71" s="38"/>
    </row>
    <row r="72" spans="6:10" x14ac:dyDescent="0.3">
      <c r="H72" s="38"/>
      <c r="I72" s="38"/>
    </row>
    <row r="73" spans="6:10" x14ac:dyDescent="0.3">
      <c r="H73" s="38"/>
      <c r="I73" s="38"/>
    </row>
    <row r="74" spans="6:10" x14ac:dyDescent="0.3">
      <c r="H74" s="38"/>
      <c r="I74" s="38"/>
    </row>
    <row r="75" spans="6:10" x14ac:dyDescent="0.3">
      <c r="H75" s="38"/>
      <c r="I75" s="38"/>
    </row>
    <row r="76" spans="6:10" x14ac:dyDescent="0.3">
      <c r="H76" s="38"/>
      <c r="I76" s="38"/>
    </row>
    <row r="77" spans="6:10" x14ac:dyDescent="0.3">
      <c r="H77" s="38"/>
      <c r="I77" s="38"/>
    </row>
    <row r="78" spans="6:10" x14ac:dyDescent="0.3">
      <c r="H78" s="38"/>
      <c r="I78" s="38"/>
    </row>
    <row r="79" spans="6:10" x14ac:dyDescent="0.3">
      <c r="H79" s="38"/>
      <c r="I79" s="38"/>
    </row>
    <row r="80" spans="6:10" x14ac:dyDescent="0.3">
      <c r="H80" s="38"/>
      <c r="I80" s="38"/>
    </row>
    <row r="81" spans="8:9" x14ac:dyDescent="0.3">
      <c r="H81" s="38"/>
      <c r="I81" s="38"/>
    </row>
    <row r="82" spans="8:9" x14ac:dyDescent="0.3">
      <c r="H82" s="38"/>
      <c r="I82" s="38"/>
    </row>
    <row r="83" spans="8:9" x14ac:dyDescent="0.3">
      <c r="H83" s="38"/>
      <c r="I83" s="38"/>
    </row>
    <row r="84" spans="8:9" x14ac:dyDescent="0.3">
      <c r="H84" s="38"/>
      <c r="I84" s="38"/>
    </row>
    <row r="85" spans="8:9" x14ac:dyDescent="0.3">
      <c r="H85" s="38"/>
      <c r="I85" s="38"/>
    </row>
    <row r="86" spans="8:9" x14ac:dyDescent="0.3">
      <c r="H86" s="38"/>
      <c r="I86" s="38"/>
    </row>
    <row r="87" spans="8:9" x14ac:dyDescent="0.3">
      <c r="H87" s="38"/>
      <c r="I87" s="38"/>
    </row>
    <row r="88" spans="8:9" x14ac:dyDescent="0.3">
      <c r="H88" s="38"/>
      <c r="I88" s="38"/>
    </row>
    <row r="89" spans="8:9" x14ac:dyDescent="0.3">
      <c r="H89" s="38"/>
      <c r="I89" s="38"/>
    </row>
    <row r="90" spans="8:9" x14ac:dyDescent="0.3">
      <c r="H90" s="38"/>
      <c r="I90" s="38"/>
    </row>
    <row r="91" spans="8:9" x14ac:dyDescent="0.3">
      <c r="H91" s="38"/>
      <c r="I91" s="38"/>
    </row>
    <row r="92" spans="8:9" x14ac:dyDescent="0.3">
      <c r="H92" s="38"/>
      <c r="I92" s="38"/>
    </row>
    <row r="93" spans="8:9" x14ac:dyDescent="0.3">
      <c r="H93" s="38"/>
      <c r="I93" s="38"/>
    </row>
    <row r="94" spans="8:9" x14ac:dyDescent="0.3">
      <c r="H94" s="38"/>
      <c r="I94" s="38"/>
    </row>
    <row r="95" spans="8:9" x14ac:dyDescent="0.3">
      <c r="H95" s="38"/>
      <c r="I95" s="38"/>
    </row>
    <row r="96" spans="8:9" x14ac:dyDescent="0.3">
      <c r="H96" s="38"/>
      <c r="I96" s="38"/>
    </row>
    <row r="97" spans="8:9" x14ac:dyDescent="0.3">
      <c r="H97" s="38"/>
      <c r="I97" s="38"/>
    </row>
    <row r="98" spans="8:9" x14ac:dyDescent="0.3">
      <c r="H98" s="38"/>
      <c r="I98" s="38"/>
    </row>
    <row r="99" spans="8:9" x14ac:dyDescent="0.3">
      <c r="H99" s="38"/>
      <c r="I99" s="38"/>
    </row>
    <row r="100" spans="8:9" x14ac:dyDescent="0.3">
      <c r="H100" s="38"/>
      <c r="I100" s="38"/>
    </row>
    <row r="101" spans="8:9" x14ac:dyDescent="0.3">
      <c r="H101" s="38"/>
      <c r="I101" s="38"/>
    </row>
    <row r="102" spans="8:9" x14ac:dyDescent="0.3">
      <c r="H102" s="38"/>
      <c r="I102" s="38"/>
    </row>
    <row r="103" spans="8:9" x14ac:dyDescent="0.3">
      <c r="H103" s="38"/>
      <c r="I103" s="38"/>
    </row>
    <row r="104" spans="8:9" x14ac:dyDescent="0.3">
      <c r="H104" s="38"/>
      <c r="I104" s="38"/>
    </row>
    <row r="105" spans="8:9" x14ac:dyDescent="0.3">
      <c r="H105" s="38"/>
      <c r="I105" s="38"/>
    </row>
    <row r="106" spans="8:9" x14ac:dyDescent="0.3">
      <c r="H106" s="38"/>
      <c r="I106" s="38"/>
    </row>
    <row r="107" spans="8:9" x14ac:dyDescent="0.3">
      <c r="H107" s="38"/>
      <c r="I107" s="38"/>
    </row>
    <row r="108" spans="8:9" x14ac:dyDescent="0.3">
      <c r="H108" s="38"/>
      <c r="I108" s="38"/>
    </row>
    <row r="109" spans="8:9" x14ac:dyDescent="0.3">
      <c r="H109" s="38"/>
      <c r="I109" s="38"/>
    </row>
    <row r="110" spans="8:9" x14ac:dyDescent="0.3">
      <c r="H110" s="38"/>
      <c r="I110" s="38"/>
    </row>
    <row r="111" spans="8:9" x14ac:dyDescent="0.3">
      <c r="H111" s="38"/>
      <c r="I111" s="38"/>
    </row>
    <row r="112" spans="8:9" x14ac:dyDescent="0.3">
      <c r="H112" s="38"/>
      <c r="I112" s="38"/>
    </row>
    <row r="113" spans="8:9" x14ac:dyDescent="0.3">
      <c r="H113" s="38"/>
      <c r="I113" s="38"/>
    </row>
    <row r="114" spans="8:9" x14ac:dyDescent="0.3">
      <c r="H114" s="38"/>
      <c r="I114" s="38"/>
    </row>
    <row r="115" spans="8:9" x14ac:dyDescent="0.3">
      <c r="H115" s="38"/>
      <c r="I115" s="38"/>
    </row>
    <row r="116" spans="8:9" x14ac:dyDescent="0.3">
      <c r="H116" s="38"/>
      <c r="I116" s="38"/>
    </row>
    <row r="117" spans="8:9" x14ac:dyDescent="0.3">
      <c r="H117" s="38"/>
      <c r="I117" s="38"/>
    </row>
    <row r="118" spans="8:9" x14ac:dyDescent="0.3">
      <c r="H118" s="38"/>
      <c r="I118" s="38"/>
    </row>
    <row r="119" spans="8:9" x14ac:dyDescent="0.3">
      <c r="H119" s="38"/>
      <c r="I119" s="38"/>
    </row>
    <row r="120" spans="8:9" x14ac:dyDescent="0.3">
      <c r="H120" s="38"/>
      <c r="I120" s="38"/>
    </row>
    <row r="121" spans="8:9" x14ac:dyDescent="0.3">
      <c r="H121" s="38"/>
      <c r="I121" s="38"/>
    </row>
    <row r="122" spans="8:9" x14ac:dyDescent="0.3">
      <c r="H122" s="38"/>
      <c r="I122" s="38"/>
    </row>
    <row r="123" spans="8:9" x14ac:dyDescent="0.3">
      <c r="H123" s="38"/>
      <c r="I123" s="38"/>
    </row>
    <row r="124" spans="8:9" x14ac:dyDescent="0.3">
      <c r="H124" s="38"/>
      <c r="I124" s="38"/>
    </row>
    <row r="125" spans="8:9" x14ac:dyDescent="0.3">
      <c r="H125" s="38"/>
      <c r="I125" s="38"/>
    </row>
    <row r="126" spans="8:9" x14ac:dyDescent="0.3">
      <c r="H126" s="38"/>
      <c r="I126" s="38"/>
    </row>
    <row r="127" spans="8:9" x14ac:dyDescent="0.3">
      <c r="H127" s="38"/>
      <c r="I127" s="38"/>
    </row>
    <row r="128" spans="8:9" x14ac:dyDescent="0.3">
      <c r="H128" s="38"/>
      <c r="I128" s="38"/>
    </row>
    <row r="129" spans="8:9" x14ac:dyDescent="0.3">
      <c r="H129" s="38"/>
      <c r="I129" s="38"/>
    </row>
    <row r="130" spans="8:9" x14ac:dyDescent="0.3">
      <c r="H130" s="38"/>
      <c r="I130" s="38"/>
    </row>
    <row r="131" spans="8:9" x14ac:dyDescent="0.3">
      <c r="H131" s="38"/>
      <c r="I131" s="38"/>
    </row>
    <row r="132" spans="8:9" x14ac:dyDescent="0.3">
      <c r="H132" s="38"/>
      <c r="I132" s="38"/>
    </row>
    <row r="133" spans="8:9" x14ac:dyDescent="0.3">
      <c r="H133" s="38"/>
      <c r="I133" s="38"/>
    </row>
  </sheetData>
  <autoFilter ref="F16:J45" xr:uid="{3ABEFC04-2EA9-45C0-B798-B2081BAE7DE4}"/>
  <conditionalFormatting sqref="I4:I9">
    <cfRule type="cellIs" dxfId="4" priority="5" operator="greaterThan">
      <formula>G4</formula>
    </cfRule>
  </conditionalFormatting>
  <conditionalFormatting sqref="I13">
    <cfRule type="cellIs" dxfId="3" priority="4" operator="greaterThan">
      <formula>G13</formula>
    </cfRule>
  </conditionalFormatting>
  <conditionalFormatting sqref="I11">
    <cfRule type="cellIs" dxfId="2" priority="3" operator="greaterThan">
      <formula>G11</formula>
    </cfRule>
  </conditionalFormatting>
  <conditionalFormatting sqref="I10">
    <cfRule type="cellIs" dxfId="1" priority="2" operator="greaterThan">
      <formula>G10</formula>
    </cfRule>
  </conditionalFormatting>
  <conditionalFormatting sqref="I12">
    <cfRule type="cellIs" dxfId="0" priority="1" operator="greaterThan">
      <formula>G12</formula>
    </cfRule>
  </conditionalFormatting>
  <dataValidations count="1">
    <dataValidation type="list" allowBlank="1" showInputMessage="1" showErrorMessage="1" sqref="I45:I436 I17:I43" xr:uid="{C81430DA-3421-4E00-B764-E8EBF5DF7664}">
      <formula1>$A$3:$A$12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Overview</vt:lpstr>
      <vt:lpstr>Jan 22</vt:lpstr>
      <vt:lpstr>Feb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Wilhelm</dc:creator>
  <cp:lastModifiedBy>Wilhelm, Kevin</cp:lastModifiedBy>
  <dcterms:created xsi:type="dcterms:W3CDTF">2018-12-04T13:55:57Z</dcterms:created>
  <dcterms:modified xsi:type="dcterms:W3CDTF">2022-06-02T12:45:24Z</dcterms:modified>
</cp:coreProperties>
</file>